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Quality" sheetId="1" r:id="rId1"/>
    <sheet name="Speed" sheetId="5" r:id="rId2"/>
    <sheet name="First Click" sheetId="6" r:id="rId3"/>
    <sheet name="Search Counts" sheetId="7" r:id="rId4"/>
  </sheets>
  <calcPr calcId="145621"/>
</workbook>
</file>

<file path=xl/calcChain.xml><?xml version="1.0" encoding="utf-8"?>
<calcChain xmlns="http://schemas.openxmlformats.org/spreadsheetml/2006/main">
  <c r="AZ3" i="1" l="1"/>
  <c r="BD3" i="1"/>
  <c r="BB3" i="1" s="1"/>
  <c r="P5" i="7"/>
  <c r="P4" i="7"/>
  <c r="P3" i="7"/>
  <c r="K43" i="7"/>
  <c r="L43" i="7"/>
  <c r="M43" i="7"/>
  <c r="K3" i="7"/>
  <c r="L3" i="7"/>
  <c r="M3" i="7"/>
  <c r="K4" i="7"/>
  <c r="L4" i="7"/>
  <c r="M4" i="7"/>
  <c r="K5" i="7"/>
  <c r="L5" i="7"/>
  <c r="M5" i="7"/>
  <c r="K6" i="7"/>
  <c r="L6" i="7"/>
  <c r="M6" i="7"/>
  <c r="K7" i="7"/>
  <c r="L7" i="7"/>
  <c r="M7" i="7"/>
  <c r="K8" i="7"/>
  <c r="L8" i="7"/>
  <c r="M8" i="7"/>
  <c r="K9" i="7"/>
  <c r="L9" i="7"/>
  <c r="M9" i="7"/>
  <c r="K10" i="7"/>
  <c r="L10" i="7"/>
  <c r="M10" i="7"/>
  <c r="K11" i="7"/>
  <c r="L11" i="7"/>
  <c r="M11" i="7"/>
  <c r="K12" i="7"/>
  <c r="L12" i="7"/>
  <c r="M12" i="7"/>
  <c r="K13" i="7"/>
  <c r="L13" i="7"/>
  <c r="M13" i="7"/>
  <c r="K14" i="7"/>
  <c r="L14" i="7"/>
  <c r="M14" i="7"/>
  <c r="K15" i="7"/>
  <c r="L15" i="7"/>
  <c r="M15" i="7"/>
  <c r="K16" i="7"/>
  <c r="L16" i="7"/>
  <c r="M16" i="7"/>
  <c r="K17" i="7"/>
  <c r="L17" i="7"/>
  <c r="M17" i="7"/>
  <c r="K18" i="7"/>
  <c r="L18" i="7"/>
  <c r="M18" i="7"/>
  <c r="K19" i="7"/>
  <c r="L19" i="7"/>
  <c r="M19" i="7"/>
  <c r="K20" i="7"/>
  <c r="L20" i="7"/>
  <c r="M20" i="7"/>
  <c r="K21" i="7"/>
  <c r="L21" i="7"/>
  <c r="M21" i="7"/>
  <c r="K22" i="7"/>
  <c r="L22" i="7"/>
  <c r="M22" i="7"/>
  <c r="K23" i="7"/>
  <c r="L23" i="7"/>
  <c r="M23" i="7"/>
  <c r="K24" i="7"/>
  <c r="L24" i="7"/>
  <c r="M24" i="7"/>
  <c r="K25" i="7"/>
  <c r="L25" i="7"/>
  <c r="M25" i="7"/>
  <c r="K26" i="7"/>
  <c r="L26" i="7"/>
  <c r="M26" i="7"/>
  <c r="K27" i="7"/>
  <c r="L27" i="7"/>
  <c r="M27" i="7"/>
  <c r="K28" i="7"/>
  <c r="L28" i="7"/>
  <c r="M28" i="7"/>
  <c r="K29" i="7"/>
  <c r="L29" i="7"/>
  <c r="M29" i="7"/>
  <c r="K30" i="7"/>
  <c r="L30" i="7"/>
  <c r="M30" i="7"/>
  <c r="K31" i="7"/>
  <c r="L31" i="7"/>
  <c r="M31" i="7"/>
  <c r="K32" i="7"/>
  <c r="L32" i="7"/>
  <c r="M32" i="7"/>
  <c r="K33" i="7"/>
  <c r="L33" i="7"/>
  <c r="M33" i="7"/>
  <c r="K34" i="7"/>
  <c r="L34" i="7"/>
  <c r="M34" i="7"/>
  <c r="K35" i="7"/>
  <c r="L35" i="7"/>
  <c r="M35" i="7"/>
  <c r="K36" i="7"/>
  <c r="L36" i="7"/>
  <c r="M36" i="7"/>
  <c r="K37" i="7"/>
  <c r="L37" i="7"/>
  <c r="M37" i="7"/>
  <c r="K38" i="7"/>
  <c r="L38" i="7"/>
  <c r="M38" i="7"/>
  <c r="K39" i="7"/>
  <c r="L39" i="7"/>
  <c r="M39" i="7"/>
  <c r="K40" i="7"/>
  <c r="L40" i="7"/>
  <c r="M40" i="7"/>
  <c r="K41" i="7"/>
  <c r="L41" i="7"/>
  <c r="M41" i="7"/>
  <c r="K42" i="7"/>
  <c r="L42" i="7"/>
  <c r="M42" i="7"/>
  <c r="J4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3" i="7"/>
  <c r="G4" i="7"/>
  <c r="H4" i="7"/>
  <c r="I4" i="7"/>
  <c r="G5" i="7"/>
  <c r="H5" i="7"/>
  <c r="I5" i="7"/>
  <c r="G6" i="7"/>
  <c r="H6" i="7"/>
  <c r="I6" i="7"/>
  <c r="G7" i="7"/>
  <c r="H7" i="7"/>
  <c r="I7" i="7"/>
  <c r="G8" i="7"/>
  <c r="H8" i="7"/>
  <c r="I8" i="7"/>
  <c r="G9" i="7"/>
  <c r="H9" i="7"/>
  <c r="I9" i="7"/>
  <c r="G10" i="7"/>
  <c r="H10" i="7"/>
  <c r="I10" i="7"/>
  <c r="G11" i="7"/>
  <c r="H11" i="7"/>
  <c r="I11" i="7"/>
  <c r="G12" i="7"/>
  <c r="H12" i="7"/>
  <c r="I12" i="7"/>
  <c r="G13" i="7"/>
  <c r="H13" i="7"/>
  <c r="I13" i="7"/>
  <c r="G14" i="7"/>
  <c r="H14" i="7"/>
  <c r="I14" i="7"/>
  <c r="G15" i="7"/>
  <c r="H15" i="7"/>
  <c r="I15" i="7"/>
  <c r="G16" i="7"/>
  <c r="H16" i="7"/>
  <c r="I16" i="7"/>
  <c r="G17" i="7"/>
  <c r="H17" i="7"/>
  <c r="I17" i="7"/>
  <c r="G18" i="7"/>
  <c r="H18" i="7"/>
  <c r="I18" i="7"/>
  <c r="G19" i="7"/>
  <c r="H19" i="7"/>
  <c r="I19" i="7"/>
  <c r="G20" i="7"/>
  <c r="H20" i="7"/>
  <c r="I20" i="7"/>
  <c r="G21" i="7"/>
  <c r="H21" i="7"/>
  <c r="I21" i="7"/>
  <c r="G22" i="7"/>
  <c r="H22" i="7"/>
  <c r="I22" i="7"/>
  <c r="G23" i="7"/>
  <c r="H23" i="7"/>
  <c r="I23" i="7"/>
  <c r="G24" i="7"/>
  <c r="H24" i="7"/>
  <c r="I24" i="7"/>
  <c r="G25" i="7"/>
  <c r="H25" i="7"/>
  <c r="I25" i="7"/>
  <c r="G26" i="7"/>
  <c r="H26" i="7"/>
  <c r="I26" i="7"/>
  <c r="G27" i="7"/>
  <c r="H27" i="7"/>
  <c r="I27" i="7"/>
  <c r="G28" i="7"/>
  <c r="H28" i="7"/>
  <c r="I28" i="7"/>
  <c r="G29" i="7"/>
  <c r="H29" i="7"/>
  <c r="I29" i="7"/>
  <c r="G30" i="7"/>
  <c r="H30" i="7"/>
  <c r="I30" i="7"/>
  <c r="G31" i="7"/>
  <c r="H31" i="7"/>
  <c r="I31" i="7"/>
  <c r="G32" i="7"/>
  <c r="H32" i="7"/>
  <c r="I32" i="7"/>
  <c r="G33" i="7"/>
  <c r="H33" i="7"/>
  <c r="I33" i="7"/>
  <c r="G34" i="7"/>
  <c r="H34" i="7"/>
  <c r="I34" i="7"/>
  <c r="G35" i="7"/>
  <c r="H35" i="7"/>
  <c r="I35" i="7"/>
  <c r="G36" i="7"/>
  <c r="H36" i="7"/>
  <c r="I36" i="7"/>
  <c r="G37" i="7"/>
  <c r="H37" i="7"/>
  <c r="I37" i="7"/>
  <c r="G38" i="7"/>
  <c r="H38" i="7"/>
  <c r="I38" i="7"/>
  <c r="G39" i="7"/>
  <c r="H39" i="7"/>
  <c r="I39" i="7"/>
  <c r="G40" i="7"/>
  <c r="H40" i="7"/>
  <c r="I40" i="7"/>
  <c r="G41" i="7"/>
  <c r="H41" i="7"/>
  <c r="I41" i="7"/>
  <c r="G42" i="7"/>
  <c r="H42" i="7"/>
  <c r="I42" i="7"/>
  <c r="H3" i="7"/>
  <c r="I3" i="7"/>
  <c r="G3" i="7"/>
  <c r="H7" i="6"/>
  <c r="H6" i="6"/>
  <c r="H5" i="6"/>
  <c r="H4" i="6"/>
  <c r="H3" i="6"/>
  <c r="I7" i="6"/>
  <c r="I6" i="6"/>
  <c r="I5" i="6"/>
  <c r="I4" i="6"/>
  <c r="I3" i="6"/>
  <c r="J7" i="6"/>
  <c r="J6" i="6"/>
  <c r="J5" i="6"/>
  <c r="J4" i="6"/>
  <c r="J3" i="6"/>
  <c r="BA3" i="1" l="1"/>
  <c r="BD4" i="1"/>
  <c r="AA4" i="1"/>
  <c r="CC3" i="1" s="1"/>
  <c r="AB4" i="1"/>
  <c r="CD3" i="1" s="1"/>
  <c r="AC4" i="1"/>
  <c r="CE3" i="1" s="1"/>
  <c r="AD4" i="1"/>
  <c r="CF3" i="1" s="1"/>
  <c r="AE4" i="1"/>
  <c r="CG3" i="1" s="1"/>
  <c r="AF4" i="1"/>
  <c r="CH3" i="1" s="1"/>
  <c r="AG4" i="1"/>
  <c r="CI3" i="1" s="1"/>
  <c r="AH4" i="1"/>
  <c r="CJ3" i="1" s="1"/>
  <c r="AI4" i="1"/>
  <c r="CK3" i="1" s="1"/>
  <c r="AJ4" i="1"/>
  <c r="CL3" i="1" s="1"/>
  <c r="AK4" i="1"/>
  <c r="CM3" i="1" s="1"/>
  <c r="AL4" i="1"/>
  <c r="CN3" i="1" s="1"/>
  <c r="AM4" i="1"/>
  <c r="CO3" i="1" s="1"/>
  <c r="AN4" i="1"/>
  <c r="CP3" i="1" s="1"/>
  <c r="AO4" i="1"/>
  <c r="CQ3" i="1" s="1"/>
  <c r="AP4" i="1"/>
  <c r="CR3" i="1" s="1"/>
  <c r="AQ4" i="1"/>
  <c r="CS3" i="1" s="1"/>
  <c r="AR4" i="1"/>
  <c r="CT3" i="1" s="1"/>
  <c r="AS4" i="1"/>
  <c r="CU3" i="1" s="1"/>
  <c r="AT4" i="1"/>
  <c r="CV3" i="1" s="1"/>
  <c r="AA5" i="1"/>
  <c r="CY3" i="1" s="1"/>
  <c r="AB5" i="1"/>
  <c r="CZ3" i="1" s="1"/>
  <c r="AC5" i="1"/>
  <c r="DA3" i="1" s="1"/>
  <c r="AD5" i="1"/>
  <c r="DB3" i="1" s="1"/>
  <c r="AE5" i="1"/>
  <c r="DC3" i="1" s="1"/>
  <c r="AF5" i="1"/>
  <c r="DD3" i="1" s="1"/>
  <c r="AG5" i="1"/>
  <c r="DE3" i="1" s="1"/>
  <c r="AH5" i="1"/>
  <c r="DF3" i="1" s="1"/>
  <c r="AI5" i="1"/>
  <c r="DG3" i="1" s="1"/>
  <c r="AJ5" i="1"/>
  <c r="DH3" i="1" s="1"/>
  <c r="AK5" i="1"/>
  <c r="DI3" i="1" s="1"/>
  <c r="AL5" i="1"/>
  <c r="DJ3" i="1" s="1"/>
  <c r="AM5" i="1"/>
  <c r="DK3" i="1" s="1"/>
  <c r="AN5" i="1"/>
  <c r="DL3" i="1" s="1"/>
  <c r="AO5" i="1"/>
  <c r="DM3" i="1" s="1"/>
  <c r="AP5" i="1"/>
  <c r="DN3" i="1" s="1"/>
  <c r="AQ5" i="1"/>
  <c r="DO3" i="1" s="1"/>
  <c r="AR5" i="1"/>
  <c r="DP3" i="1" s="1"/>
  <c r="AS5" i="1"/>
  <c r="DQ3" i="1" s="1"/>
  <c r="AT5" i="1"/>
  <c r="DR3" i="1" s="1"/>
  <c r="AA6" i="1"/>
  <c r="BG4" i="1" s="1"/>
  <c r="AB6" i="1"/>
  <c r="BH4" i="1" s="1"/>
  <c r="AC6" i="1"/>
  <c r="BI4" i="1" s="1"/>
  <c r="AD6" i="1"/>
  <c r="BJ4" i="1" s="1"/>
  <c r="AE6" i="1"/>
  <c r="BK4" i="1" s="1"/>
  <c r="AF6" i="1"/>
  <c r="BL4" i="1" s="1"/>
  <c r="AG6" i="1"/>
  <c r="BM4" i="1" s="1"/>
  <c r="AH6" i="1"/>
  <c r="BN4" i="1" s="1"/>
  <c r="AI6" i="1"/>
  <c r="BO4" i="1" s="1"/>
  <c r="AJ6" i="1"/>
  <c r="BP4" i="1" s="1"/>
  <c r="AK6" i="1"/>
  <c r="BQ4" i="1" s="1"/>
  <c r="AL6" i="1"/>
  <c r="BR4" i="1" s="1"/>
  <c r="AM6" i="1"/>
  <c r="BS4" i="1" s="1"/>
  <c r="AN6" i="1"/>
  <c r="BT4" i="1" s="1"/>
  <c r="AO6" i="1"/>
  <c r="BU4" i="1" s="1"/>
  <c r="AP6" i="1"/>
  <c r="BV4" i="1" s="1"/>
  <c r="AQ6" i="1"/>
  <c r="BW4" i="1" s="1"/>
  <c r="AR6" i="1"/>
  <c r="BX4" i="1" s="1"/>
  <c r="AS6" i="1"/>
  <c r="BY4" i="1" s="1"/>
  <c r="AT6" i="1"/>
  <c r="BZ4" i="1" s="1"/>
  <c r="AA7" i="1"/>
  <c r="CC4" i="1" s="1"/>
  <c r="AB7" i="1"/>
  <c r="CD4" i="1" s="1"/>
  <c r="AC7" i="1"/>
  <c r="CE4" i="1" s="1"/>
  <c r="AD7" i="1"/>
  <c r="CF4" i="1" s="1"/>
  <c r="AE7" i="1"/>
  <c r="CG4" i="1" s="1"/>
  <c r="AF7" i="1"/>
  <c r="CH4" i="1" s="1"/>
  <c r="AG7" i="1"/>
  <c r="CI4" i="1" s="1"/>
  <c r="AH7" i="1"/>
  <c r="CJ4" i="1" s="1"/>
  <c r="AI7" i="1"/>
  <c r="CK4" i="1" s="1"/>
  <c r="AJ7" i="1"/>
  <c r="CL4" i="1" s="1"/>
  <c r="AK7" i="1"/>
  <c r="CM4" i="1" s="1"/>
  <c r="AL7" i="1"/>
  <c r="CN4" i="1" s="1"/>
  <c r="AM7" i="1"/>
  <c r="CO4" i="1" s="1"/>
  <c r="AN7" i="1"/>
  <c r="CP4" i="1" s="1"/>
  <c r="AO7" i="1"/>
  <c r="CQ4" i="1" s="1"/>
  <c r="AP7" i="1"/>
  <c r="CR4" i="1" s="1"/>
  <c r="AQ7" i="1"/>
  <c r="CS4" i="1" s="1"/>
  <c r="AR7" i="1"/>
  <c r="CT4" i="1" s="1"/>
  <c r="AS7" i="1"/>
  <c r="CU4" i="1" s="1"/>
  <c r="AT7" i="1"/>
  <c r="CV4" i="1" s="1"/>
  <c r="AA8" i="1"/>
  <c r="CY4" i="1" s="1"/>
  <c r="AB8" i="1"/>
  <c r="CZ4" i="1" s="1"/>
  <c r="AC8" i="1"/>
  <c r="DA4" i="1" s="1"/>
  <c r="AD8" i="1"/>
  <c r="DB4" i="1" s="1"/>
  <c r="AE8" i="1"/>
  <c r="DC4" i="1" s="1"/>
  <c r="AF8" i="1"/>
  <c r="DD4" i="1" s="1"/>
  <c r="AG8" i="1"/>
  <c r="DE4" i="1" s="1"/>
  <c r="AH8" i="1"/>
  <c r="DF4" i="1" s="1"/>
  <c r="AI8" i="1"/>
  <c r="DG4" i="1" s="1"/>
  <c r="AJ8" i="1"/>
  <c r="DH4" i="1" s="1"/>
  <c r="AK8" i="1"/>
  <c r="DI4" i="1" s="1"/>
  <c r="AL8" i="1"/>
  <c r="DJ4" i="1" s="1"/>
  <c r="AM8" i="1"/>
  <c r="DK4" i="1" s="1"/>
  <c r="AN8" i="1"/>
  <c r="DL4" i="1" s="1"/>
  <c r="AO8" i="1"/>
  <c r="DM4" i="1" s="1"/>
  <c r="AP8" i="1"/>
  <c r="DN4" i="1" s="1"/>
  <c r="AQ8" i="1"/>
  <c r="DO4" i="1" s="1"/>
  <c r="AR8" i="1"/>
  <c r="DP4" i="1" s="1"/>
  <c r="AS8" i="1"/>
  <c r="DQ4" i="1" s="1"/>
  <c r="AT8" i="1"/>
  <c r="DR4" i="1" s="1"/>
  <c r="AA9" i="1"/>
  <c r="BG5" i="1" s="1"/>
  <c r="AB9" i="1"/>
  <c r="BH5" i="1" s="1"/>
  <c r="AC9" i="1"/>
  <c r="BI5" i="1" s="1"/>
  <c r="AD9" i="1"/>
  <c r="BJ5" i="1" s="1"/>
  <c r="AE9" i="1"/>
  <c r="BK5" i="1" s="1"/>
  <c r="AF9" i="1"/>
  <c r="BL5" i="1" s="1"/>
  <c r="AG9" i="1"/>
  <c r="BM5" i="1" s="1"/>
  <c r="AH9" i="1"/>
  <c r="BN5" i="1" s="1"/>
  <c r="AI9" i="1"/>
  <c r="BO5" i="1" s="1"/>
  <c r="AJ9" i="1"/>
  <c r="BP5" i="1" s="1"/>
  <c r="AK9" i="1"/>
  <c r="BQ5" i="1" s="1"/>
  <c r="AL9" i="1"/>
  <c r="BR5" i="1" s="1"/>
  <c r="AM9" i="1"/>
  <c r="BS5" i="1" s="1"/>
  <c r="AN9" i="1"/>
  <c r="BT5" i="1" s="1"/>
  <c r="AO9" i="1"/>
  <c r="BU5" i="1" s="1"/>
  <c r="AP9" i="1"/>
  <c r="BV5" i="1" s="1"/>
  <c r="AQ9" i="1"/>
  <c r="BW5" i="1" s="1"/>
  <c r="AR9" i="1"/>
  <c r="BX5" i="1" s="1"/>
  <c r="AS9" i="1"/>
  <c r="BY5" i="1" s="1"/>
  <c r="AT9" i="1"/>
  <c r="BZ5" i="1" s="1"/>
  <c r="AA10" i="1"/>
  <c r="CC5" i="1" s="1"/>
  <c r="AB10" i="1"/>
  <c r="CD5" i="1" s="1"/>
  <c r="AC10" i="1"/>
  <c r="CE5" i="1" s="1"/>
  <c r="AD10" i="1"/>
  <c r="CF5" i="1" s="1"/>
  <c r="AE10" i="1"/>
  <c r="CG5" i="1" s="1"/>
  <c r="AF10" i="1"/>
  <c r="CH5" i="1" s="1"/>
  <c r="AG10" i="1"/>
  <c r="CI5" i="1" s="1"/>
  <c r="AH10" i="1"/>
  <c r="CJ5" i="1" s="1"/>
  <c r="AI10" i="1"/>
  <c r="CK5" i="1" s="1"/>
  <c r="AJ10" i="1"/>
  <c r="CL5" i="1" s="1"/>
  <c r="AK10" i="1"/>
  <c r="CM5" i="1" s="1"/>
  <c r="AL10" i="1"/>
  <c r="CN5" i="1" s="1"/>
  <c r="AM10" i="1"/>
  <c r="CO5" i="1" s="1"/>
  <c r="AN10" i="1"/>
  <c r="CP5" i="1" s="1"/>
  <c r="AO10" i="1"/>
  <c r="CQ5" i="1" s="1"/>
  <c r="AP10" i="1"/>
  <c r="CR5" i="1" s="1"/>
  <c r="AQ10" i="1"/>
  <c r="CS5" i="1" s="1"/>
  <c r="AR10" i="1"/>
  <c r="CT5" i="1" s="1"/>
  <c r="AS10" i="1"/>
  <c r="CU5" i="1" s="1"/>
  <c r="AT10" i="1"/>
  <c r="CV5" i="1" s="1"/>
  <c r="AA11" i="1"/>
  <c r="CY5" i="1" s="1"/>
  <c r="AB11" i="1"/>
  <c r="CZ5" i="1" s="1"/>
  <c r="AC11" i="1"/>
  <c r="DA5" i="1" s="1"/>
  <c r="AD11" i="1"/>
  <c r="DB5" i="1" s="1"/>
  <c r="AE11" i="1"/>
  <c r="DC5" i="1" s="1"/>
  <c r="AF11" i="1"/>
  <c r="DD5" i="1" s="1"/>
  <c r="AG11" i="1"/>
  <c r="DE5" i="1" s="1"/>
  <c r="AH11" i="1"/>
  <c r="DF5" i="1" s="1"/>
  <c r="AI11" i="1"/>
  <c r="DG5" i="1" s="1"/>
  <c r="AJ11" i="1"/>
  <c r="DH5" i="1" s="1"/>
  <c r="AK11" i="1"/>
  <c r="DI5" i="1" s="1"/>
  <c r="AL11" i="1"/>
  <c r="DJ5" i="1" s="1"/>
  <c r="AM11" i="1"/>
  <c r="DK5" i="1" s="1"/>
  <c r="AN11" i="1"/>
  <c r="DL5" i="1" s="1"/>
  <c r="AO11" i="1"/>
  <c r="DM5" i="1" s="1"/>
  <c r="AP11" i="1"/>
  <c r="DN5" i="1" s="1"/>
  <c r="AQ11" i="1"/>
  <c r="DO5" i="1" s="1"/>
  <c r="AR11" i="1"/>
  <c r="DP5" i="1" s="1"/>
  <c r="AS11" i="1"/>
  <c r="DQ5" i="1" s="1"/>
  <c r="AT11" i="1"/>
  <c r="DR5" i="1" s="1"/>
  <c r="AA12" i="1"/>
  <c r="BG6" i="1" s="1"/>
  <c r="AB12" i="1"/>
  <c r="BH6" i="1" s="1"/>
  <c r="AC12" i="1"/>
  <c r="BI6" i="1" s="1"/>
  <c r="AD12" i="1"/>
  <c r="BJ6" i="1" s="1"/>
  <c r="AE12" i="1"/>
  <c r="BK6" i="1" s="1"/>
  <c r="AF12" i="1"/>
  <c r="BL6" i="1" s="1"/>
  <c r="AG12" i="1"/>
  <c r="BM6" i="1" s="1"/>
  <c r="AH12" i="1"/>
  <c r="BN6" i="1" s="1"/>
  <c r="AI12" i="1"/>
  <c r="BO6" i="1" s="1"/>
  <c r="AJ12" i="1"/>
  <c r="BP6" i="1" s="1"/>
  <c r="AK12" i="1"/>
  <c r="BQ6" i="1" s="1"/>
  <c r="AL12" i="1"/>
  <c r="BR6" i="1" s="1"/>
  <c r="AM12" i="1"/>
  <c r="BS6" i="1" s="1"/>
  <c r="AN12" i="1"/>
  <c r="BT6" i="1" s="1"/>
  <c r="AO12" i="1"/>
  <c r="BU6" i="1" s="1"/>
  <c r="AP12" i="1"/>
  <c r="BV6" i="1" s="1"/>
  <c r="AQ12" i="1"/>
  <c r="BW6" i="1" s="1"/>
  <c r="AR12" i="1"/>
  <c r="BX6" i="1" s="1"/>
  <c r="AS12" i="1"/>
  <c r="BY6" i="1" s="1"/>
  <c r="AT12" i="1"/>
  <c r="BZ6" i="1" s="1"/>
  <c r="AA13" i="1"/>
  <c r="CC6" i="1" s="1"/>
  <c r="AB13" i="1"/>
  <c r="CD6" i="1" s="1"/>
  <c r="AC13" i="1"/>
  <c r="CE6" i="1" s="1"/>
  <c r="AD13" i="1"/>
  <c r="CF6" i="1" s="1"/>
  <c r="AE13" i="1"/>
  <c r="CG6" i="1" s="1"/>
  <c r="AF13" i="1"/>
  <c r="CH6" i="1" s="1"/>
  <c r="AG13" i="1"/>
  <c r="CI6" i="1" s="1"/>
  <c r="AH13" i="1"/>
  <c r="CJ6" i="1" s="1"/>
  <c r="AI13" i="1"/>
  <c r="CK6" i="1" s="1"/>
  <c r="AJ13" i="1"/>
  <c r="CL6" i="1" s="1"/>
  <c r="AK13" i="1"/>
  <c r="CM6" i="1" s="1"/>
  <c r="AL13" i="1"/>
  <c r="CN6" i="1" s="1"/>
  <c r="AM13" i="1"/>
  <c r="CO6" i="1" s="1"/>
  <c r="AN13" i="1"/>
  <c r="CP6" i="1" s="1"/>
  <c r="AO13" i="1"/>
  <c r="CQ6" i="1" s="1"/>
  <c r="AP13" i="1"/>
  <c r="CR6" i="1" s="1"/>
  <c r="AQ13" i="1"/>
  <c r="CS6" i="1" s="1"/>
  <c r="AR13" i="1"/>
  <c r="CT6" i="1" s="1"/>
  <c r="AS13" i="1"/>
  <c r="CU6" i="1" s="1"/>
  <c r="AT13" i="1"/>
  <c r="CV6" i="1" s="1"/>
  <c r="AA14" i="1"/>
  <c r="CY6" i="1" s="1"/>
  <c r="AB14" i="1"/>
  <c r="CZ6" i="1" s="1"/>
  <c r="AC14" i="1"/>
  <c r="DA6" i="1" s="1"/>
  <c r="AD14" i="1"/>
  <c r="DB6" i="1" s="1"/>
  <c r="AE14" i="1"/>
  <c r="DC6" i="1" s="1"/>
  <c r="AF14" i="1"/>
  <c r="DD6" i="1" s="1"/>
  <c r="AG14" i="1"/>
  <c r="DE6" i="1" s="1"/>
  <c r="AH14" i="1"/>
  <c r="DF6" i="1" s="1"/>
  <c r="AI14" i="1"/>
  <c r="DG6" i="1" s="1"/>
  <c r="AJ14" i="1"/>
  <c r="DH6" i="1" s="1"/>
  <c r="AK14" i="1"/>
  <c r="DI6" i="1" s="1"/>
  <c r="AL14" i="1"/>
  <c r="DJ6" i="1" s="1"/>
  <c r="AM14" i="1"/>
  <c r="DK6" i="1" s="1"/>
  <c r="AN14" i="1"/>
  <c r="DL6" i="1" s="1"/>
  <c r="AO14" i="1"/>
  <c r="DM6" i="1" s="1"/>
  <c r="AP14" i="1"/>
  <c r="DN6" i="1" s="1"/>
  <c r="AQ14" i="1"/>
  <c r="DO6" i="1" s="1"/>
  <c r="AR14" i="1"/>
  <c r="DP6" i="1" s="1"/>
  <c r="AS14" i="1"/>
  <c r="DQ6" i="1" s="1"/>
  <c r="AT14" i="1"/>
  <c r="DR6" i="1" s="1"/>
  <c r="AA15" i="1"/>
  <c r="BG7" i="1" s="1"/>
  <c r="AB15" i="1"/>
  <c r="BH7" i="1" s="1"/>
  <c r="AC15" i="1"/>
  <c r="BI7" i="1" s="1"/>
  <c r="AD15" i="1"/>
  <c r="BJ7" i="1" s="1"/>
  <c r="AE15" i="1"/>
  <c r="BK7" i="1" s="1"/>
  <c r="AF15" i="1"/>
  <c r="BL7" i="1" s="1"/>
  <c r="AG15" i="1"/>
  <c r="BM7" i="1" s="1"/>
  <c r="AH15" i="1"/>
  <c r="BN7" i="1" s="1"/>
  <c r="AI15" i="1"/>
  <c r="BO7" i="1" s="1"/>
  <c r="AJ15" i="1"/>
  <c r="BP7" i="1" s="1"/>
  <c r="AK15" i="1"/>
  <c r="BQ7" i="1" s="1"/>
  <c r="AL15" i="1"/>
  <c r="BR7" i="1" s="1"/>
  <c r="AM15" i="1"/>
  <c r="BS7" i="1" s="1"/>
  <c r="AN15" i="1"/>
  <c r="BT7" i="1" s="1"/>
  <c r="AO15" i="1"/>
  <c r="BU7" i="1" s="1"/>
  <c r="AP15" i="1"/>
  <c r="BV7" i="1" s="1"/>
  <c r="AQ15" i="1"/>
  <c r="BW7" i="1" s="1"/>
  <c r="AR15" i="1"/>
  <c r="BX7" i="1" s="1"/>
  <c r="AS15" i="1"/>
  <c r="BY7" i="1" s="1"/>
  <c r="AT15" i="1"/>
  <c r="BZ7" i="1" s="1"/>
  <c r="AA16" i="1"/>
  <c r="CC7" i="1" s="1"/>
  <c r="AB16" i="1"/>
  <c r="CD7" i="1" s="1"/>
  <c r="AC16" i="1"/>
  <c r="CE7" i="1" s="1"/>
  <c r="AD16" i="1"/>
  <c r="CF7" i="1" s="1"/>
  <c r="AE16" i="1"/>
  <c r="CG7" i="1" s="1"/>
  <c r="AF16" i="1"/>
  <c r="CH7" i="1" s="1"/>
  <c r="AG16" i="1"/>
  <c r="CI7" i="1" s="1"/>
  <c r="AH16" i="1"/>
  <c r="CJ7" i="1" s="1"/>
  <c r="AI16" i="1"/>
  <c r="CK7" i="1" s="1"/>
  <c r="AJ16" i="1"/>
  <c r="CL7" i="1" s="1"/>
  <c r="AK16" i="1"/>
  <c r="CM7" i="1" s="1"/>
  <c r="AL16" i="1"/>
  <c r="CN7" i="1" s="1"/>
  <c r="AM16" i="1"/>
  <c r="CO7" i="1" s="1"/>
  <c r="AN16" i="1"/>
  <c r="CP7" i="1" s="1"/>
  <c r="AO16" i="1"/>
  <c r="CQ7" i="1" s="1"/>
  <c r="AP16" i="1"/>
  <c r="CR7" i="1" s="1"/>
  <c r="AQ16" i="1"/>
  <c r="CS7" i="1" s="1"/>
  <c r="AR16" i="1"/>
  <c r="CT7" i="1" s="1"/>
  <c r="AS16" i="1"/>
  <c r="CU7" i="1" s="1"/>
  <c r="AT16" i="1"/>
  <c r="CV7" i="1" s="1"/>
  <c r="AA17" i="1"/>
  <c r="CY7" i="1" s="1"/>
  <c r="AB17" i="1"/>
  <c r="CZ7" i="1" s="1"/>
  <c r="AC17" i="1"/>
  <c r="DA7" i="1" s="1"/>
  <c r="AD17" i="1"/>
  <c r="DB7" i="1" s="1"/>
  <c r="AE17" i="1"/>
  <c r="DC7" i="1" s="1"/>
  <c r="AF17" i="1"/>
  <c r="DD7" i="1" s="1"/>
  <c r="AG17" i="1"/>
  <c r="DE7" i="1" s="1"/>
  <c r="AH17" i="1"/>
  <c r="DF7" i="1" s="1"/>
  <c r="AI17" i="1"/>
  <c r="DG7" i="1" s="1"/>
  <c r="AJ17" i="1"/>
  <c r="DH7" i="1" s="1"/>
  <c r="AK17" i="1"/>
  <c r="DI7" i="1" s="1"/>
  <c r="AL17" i="1"/>
  <c r="DJ7" i="1" s="1"/>
  <c r="AM17" i="1"/>
  <c r="DK7" i="1" s="1"/>
  <c r="AN17" i="1"/>
  <c r="DL7" i="1" s="1"/>
  <c r="AO17" i="1"/>
  <c r="DM7" i="1" s="1"/>
  <c r="AP17" i="1"/>
  <c r="DN7" i="1" s="1"/>
  <c r="AQ17" i="1"/>
  <c r="DO7" i="1" s="1"/>
  <c r="AR17" i="1"/>
  <c r="DP7" i="1" s="1"/>
  <c r="AS17" i="1"/>
  <c r="DQ7" i="1" s="1"/>
  <c r="AT17" i="1"/>
  <c r="DR7" i="1" s="1"/>
  <c r="AA18" i="1"/>
  <c r="BG8" i="1" s="1"/>
  <c r="AB18" i="1"/>
  <c r="BH8" i="1" s="1"/>
  <c r="AC18" i="1"/>
  <c r="BI8" i="1" s="1"/>
  <c r="AD18" i="1"/>
  <c r="BJ8" i="1" s="1"/>
  <c r="AE18" i="1"/>
  <c r="BK8" i="1" s="1"/>
  <c r="AF18" i="1"/>
  <c r="BL8" i="1" s="1"/>
  <c r="AG18" i="1"/>
  <c r="BM8" i="1" s="1"/>
  <c r="AH18" i="1"/>
  <c r="BN8" i="1" s="1"/>
  <c r="AI18" i="1"/>
  <c r="BO8" i="1" s="1"/>
  <c r="AJ18" i="1"/>
  <c r="BP8" i="1" s="1"/>
  <c r="AK18" i="1"/>
  <c r="BQ8" i="1" s="1"/>
  <c r="AL18" i="1"/>
  <c r="BR8" i="1" s="1"/>
  <c r="AM18" i="1"/>
  <c r="BS8" i="1" s="1"/>
  <c r="AN18" i="1"/>
  <c r="BT8" i="1" s="1"/>
  <c r="AO18" i="1"/>
  <c r="BU8" i="1" s="1"/>
  <c r="AP18" i="1"/>
  <c r="BV8" i="1" s="1"/>
  <c r="AQ18" i="1"/>
  <c r="BW8" i="1" s="1"/>
  <c r="AR18" i="1"/>
  <c r="BX8" i="1" s="1"/>
  <c r="AS18" i="1"/>
  <c r="BY8" i="1" s="1"/>
  <c r="AT18" i="1"/>
  <c r="BZ8" i="1" s="1"/>
  <c r="AA19" i="1"/>
  <c r="CC8" i="1" s="1"/>
  <c r="AB19" i="1"/>
  <c r="CD8" i="1" s="1"/>
  <c r="AC19" i="1"/>
  <c r="CE8" i="1" s="1"/>
  <c r="AD19" i="1"/>
  <c r="CF8" i="1" s="1"/>
  <c r="AE19" i="1"/>
  <c r="CG8" i="1" s="1"/>
  <c r="AF19" i="1"/>
  <c r="CH8" i="1" s="1"/>
  <c r="AG19" i="1"/>
  <c r="CI8" i="1" s="1"/>
  <c r="AH19" i="1"/>
  <c r="CJ8" i="1" s="1"/>
  <c r="AI19" i="1"/>
  <c r="CK8" i="1" s="1"/>
  <c r="AJ19" i="1"/>
  <c r="CL8" i="1" s="1"/>
  <c r="AK19" i="1"/>
  <c r="CM8" i="1" s="1"/>
  <c r="AL19" i="1"/>
  <c r="CN8" i="1" s="1"/>
  <c r="AM19" i="1"/>
  <c r="CO8" i="1" s="1"/>
  <c r="AN19" i="1"/>
  <c r="CP8" i="1" s="1"/>
  <c r="AO19" i="1"/>
  <c r="CQ8" i="1" s="1"/>
  <c r="AP19" i="1"/>
  <c r="CR8" i="1" s="1"/>
  <c r="AQ19" i="1"/>
  <c r="CS8" i="1" s="1"/>
  <c r="AR19" i="1"/>
  <c r="CT8" i="1" s="1"/>
  <c r="AS19" i="1"/>
  <c r="CU8" i="1" s="1"/>
  <c r="AT19" i="1"/>
  <c r="CV8" i="1" s="1"/>
  <c r="AA20" i="1"/>
  <c r="CY8" i="1" s="1"/>
  <c r="AB20" i="1"/>
  <c r="CZ8" i="1" s="1"/>
  <c r="AC20" i="1"/>
  <c r="DA8" i="1" s="1"/>
  <c r="AD20" i="1"/>
  <c r="DB8" i="1" s="1"/>
  <c r="AE20" i="1"/>
  <c r="DC8" i="1" s="1"/>
  <c r="AF20" i="1"/>
  <c r="DD8" i="1" s="1"/>
  <c r="AG20" i="1"/>
  <c r="DE8" i="1" s="1"/>
  <c r="AH20" i="1"/>
  <c r="DF8" i="1" s="1"/>
  <c r="AI20" i="1"/>
  <c r="DG8" i="1" s="1"/>
  <c r="AJ20" i="1"/>
  <c r="DH8" i="1" s="1"/>
  <c r="AK20" i="1"/>
  <c r="DI8" i="1" s="1"/>
  <c r="AL20" i="1"/>
  <c r="DJ8" i="1" s="1"/>
  <c r="AM20" i="1"/>
  <c r="DK8" i="1" s="1"/>
  <c r="AN20" i="1"/>
  <c r="DL8" i="1" s="1"/>
  <c r="AO20" i="1"/>
  <c r="DM8" i="1" s="1"/>
  <c r="AP20" i="1"/>
  <c r="DN8" i="1" s="1"/>
  <c r="AQ20" i="1"/>
  <c r="DO8" i="1" s="1"/>
  <c r="AR20" i="1"/>
  <c r="DP8" i="1" s="1"/>
  <c r="AS20" i="1"/>
  <c r="DQ8" i="1" s="1"/>
  <c r="AT20" i="1"/>
  <c r="DR8" i="1" s="1"/>
  <c r="AA21" i="1"/>
  <c r="BG9" i="1" s="1"/>
  <c r="AB21" i="1"/>
  <c r="BH9" i="1" s="1"/>
  <c r="AC21" i="1"/>
  <c r="BI9" i="1" s="1"/>
  <c r="AD21" i="1"/>
  <c r="BJ9" i="1" s="1"/>
  <c r="AE21" i="1"/>
  <c r="BK9" i="1" s="1"/>
  <c r="AF21" i="1"/>
  <c r="BL9" i="1" s="1"/>
  <c r="AG21" i="1"/>
  <c r="BM9" i="1" s="1"/>
  <c r="AH21" i="1"/>
  <c r="BN9" i="1" s="1"/>
  <c r="AI21" i="1"/>
  <c r="BO9" i="1" s="1"/>
  <c r="AJ21" i="1"/>
  <c r="BP9" i="1" s="1"/>
  <c r="AK21" i="1"/>
  <c r="BQ9" i="1" s="1"/>
  <c r="AL21" i="1"/>
  <c r="BR9" i="1" s="1"/>
  <c r="AM21" i="1"/>
  <c r="BS9" i="1" s="1"/>
  <c r="AN21" i="1"/>
  <c r="BT9" i="1" s="1"/>
  <c r="AO21" i="1"/>
  <c r="BU9" i="1" s="1"/>
  <c r="AP21" i="1"/>
  <c r="BV9" i="1" s="1"/>
  <c r="AQ21" i="1"/>
  <c r="BW9" i="1" s="1"/>
  <c r="AR21" i="1"/>
  <c r="BX9" i="1" s="1"/>
  <c r="AS21" i="1"/>
  <c r="BY9" i="1" s="1"/>
  <c r="AT21" i="1"/>
  <c r="BZ9" i="1" s="1"/>
  <c r="AA22" i="1"/>
  <c r="CC9" i="1" s="1"/>
  <c r="AB22" i="1"/>
  <c r="CD9" i="1" s="1"/>
  <c r="AC22" i="1"/>
  <c r="CE9" i="1" s="1"/>
  <c r="AD22" i="1"/>
  <c r="CF9" i="1" s="1"/>
  <c r="AE22" i="1"/>
  <c r="CG9" i="1" s="1"/>
  <c r="AF22" i="1"/>
  <c r="CH9" i="1" s="1"/>
  <c r="AG22" i="1"/>
  <c r="CI9" i="1" s="1"/>
  <c r="AH22" i="1"/>
  <c r="CJ9" i="1" s="1"/>
  <c r="AI22" i="1"/>
  <c r="CK9" i="1" s="1"/>
  <c r="AJ22" i="1"/>
  <c r="CL9" i="1" s="1"/>
  <c r="AK22" i="1"/>
  <c r="CM9" i="1" s="1"/>
  <c r="AL22" i="1"/>
  <c r="CN9" i="1" s="1"/>
  <c r="AM22" i="1"/>
  <c r="CO9" i="1" s="1"/>
  <c r="AN22" i="1"/>
  <c r="CP9" i="1" s="1"/>
  <c r="AO22" i="1"/>
  <c r="CQ9" i="1" s="1"/>
  <c r="AP22" i="1"/>
  <c r="CR9" i="1" s="1"/>
  <c r="AQ22" i="1"/>
  <c r="CS9" i="1" s="1"/>
  <c r="AR22" i="1"/>
  <c r="CT9" i="1" s="1"/>
  <c r="AS22" i="1"/>
  <c r="CU9" i="1" s="1"/>
  <c r="AT22" i="1"/>
  <c r="CV9" i="1" s="1"/>
  <c r="AA23" i="1"/>
  <c r="CY9" i="1" s="1"/>
  <c r="AB23" i="1"/>
  <c r="CZ9" i="1" s="1"/>
  <c r="AC23" i="1"/>
  <c r="DA9" i="1" s="1"/>
  <c r="AD23" i="1"/>
  <c r="DB9" i="1" s="1"/>
  <c r="AE23" i="1"/>
  <c r="DC9" i="1" s="1"/>
  <c r="AF23" i="1"/>
  <c r="DD9" i="1" s="1"/>
  <c r="AG23" i="1"/>
  <c r="DE9" i="1" s="1"/>
  <c r="AH23" i="1"/>
  <c r="DF9" i="1" s="1"/>
  <c r="AI23" i="1"/>
  <c r="DG9" i="1" s="1"/>
  <c r="AJ23" i="1"/>
  <c r="DH9" i="1" s="1"/>
  <c r="AK23" i="1"/>
  <c r="DI9" i="1" s="1"/>
  <c r="AL23" i="1"/>
  <c r="DJ9" i="1" s="1"/>
  <c r="AM23" i="1"/>
  <c r="DK9" i="1" s="1"/>
  <c r="AN23" i="1"/>
  <c r="DL9" i="1" s="1"/>
  <c r="AO23" i="1"/>
  <c r="DM9" i="1" s="1"/>
  <c r="AP23" i="1"/>
  <c r="DN9" i="1" s="1"/>
  <c r="AQ23" i="1"/>
  <c r="DO9" i="1" s="1"/>
  <c r="AR23" i="1"/>
  <c r="DP9" i="1" s="1"/>
  <c r="AS23" i="1"/>
  <c r="DQ9" i="1" s="1"/>
  <c r="AT23" i="1"/>
  <c r="DR9" i="1" s="1"/>
  <c r="AA24" i="1"/>
  <c r="BG10" i="1" s="1"/>
  <c r="AB24" i="1"/>
  <c r="BH10" i="1" s="1"/>
  <c r="AC24" i="1"/>
  <c r="BI10" i="1" s="1"/>
  <c r="AD24" i="1"/>
  <c r="BJ10" i="1" s="1"/>
  <c r="AE24" i="1"/>
  <c r="BK10" i="1" s="1"/>
  <c r="AF24" i="1"/>
  <c r="BL10" i="1" s="1"/>
  <c r="AG24" i="1"/>
  <c r="BM10" i="1" s="1"/>
  <c r="AH24" i="1"/>
  <c r="BN10" i="1" s="1"/>
  <c r="AI24" i="1"/>
  <c r="BO10" i="1" s="1"/>
  <c r="AJ24" i="1"/>
  <c r="BP10" i="1" s="1"/>
  <c r="AK24" i="1"/>
  <c r="BQ10" i="1" s="1"/>
  <c r="AL24" i="1"/>
  <c r="BR10" i="1" s="1"/>
  <c r="AM24" i="1"/>
  <c r="BS10" i="1" s="1"/>
  <c r="AN24" i="1"/>
  <c r="BT10" i="1" s="1"/>
  <c r="AO24" i="1"/>
  <c r="BU10" i="1" s="1"/>
  <c r="AP24" i="1"/>
  <c r="BV10" i="1" s="1"/>
  <c r="AQ24" i="1"/>
  <c r="BW10" i="1" s="1"/>
  <c r="AR24" i="1"/>
  <c r="BX10" i="1" s="1"/>
  <c r="AS24" i="1"/>
  <c r="BY10" i="1" s="1"/>
  <c r="AT24" i="1"/>
  <c r="BZ10" i="1" s="1"/>
  <c r="AA25" i="1"/>
  <c r="CC10" i="1" s="1"/>
  <c r="AB25" i="1"/>
  <c r="CD10" i="1" s="1"/>
  <c r="AC25" i="1"/>
  <c r="CE10" i="1" s="1"/>
  <c r="AD25" i="1"/>
  <c r="CF10" i="1" s="1"/>
  <c r="AE25" i="1"/>
  <c r="CG10" i="1" s="1"/>
  <c r="AF25" i="1"/>
  <c r="CH10" i="1" s="1"/>
  <c r="AG25" i="1"/>
  <c r="CI10" i="1" s="1"/>
  <c r="AH25" i="1"/>
  <c r="CJ10" i="1" s="1"/>
  <c r="AI25" i="1"/>
  <c r="CK10" i="1" s="1"/>
  <c r="AJ25" i="1"/>
  <c r="CL10" i="1" s="1"/>
  <c r="AK25" i="1"/>
  <c r="CM10" i="1" s="1"/>
  <c r="AL25" i="1"/>
  <c r="CN10" i="1" s="1"/>
  <c r="AM25" i="1"/>
  <c r="CO10" i="1" s="1"/>
  <c r="AN25" i="1"/>
  <c r="CP10" i="1" s="1"/>
  <c r="AO25" i="1"/>
  <c r="CQ10" i="1" s="1"/>
  <c r="AP25" i="1"/>
  <c r="CR10" i="1" s="1"/>
  <c r="AQ25" i="1"/>
  <c r="CS10" i="1" s="1"/>
  <c r="AR25" i="1"/>
  <c r="CT10" i="1" s="1"/>
  <c r="AS25" i="1"/>
  <c r="CU10" i="1" s="1"/>
  <c r="AT25" i="1"/>
  <c r="CV10" i="1" s="1"/>
  <c r="AA26" i="1"/>
  <c r="CY10" i="1" s="1"/>
  <c r="AB26" i="1"/>
  <c r="CZ10" i="1" s="1"/>
  <c r="AC26" i="1"/>
  <c r="DA10" i="1" s="1"/>
  <c r="AD26" i="1"/>
  <c r="DB10" i="1" s="1"/>
  <c r="AE26" i="1"/>
  <c r="DC10" i="1" s="1"/>
  <c r="AF26" i="1"/>
  <c r="DD10" i="1" s="1"/>
  <c r="AG26" i="1"/>
  <c r="DE10" i="1" s="1"/>
  <c r="AH26" i="1"/>
  <c r="DF10" i="1" s="1"/>
  <c r="AI26" i="1"/>
  <c r="DG10" i="1" s="1"/>
  <c r="AJ26" i="1"/>
  <c r="DH10" i="1" s="1"/>
  <c r="AK26" i="1"/>
  <c r="DI10" i="1" s="1"/>
  <c r="AL26" i="1"/>
  <c r="DJ10" i="1" s="1"/>
  <c r="AM26" i="1"/>
  <c r="DK10" i="1" s="1"/>
  <c r="AN26" i="1"/>
  <c r="DL10" i="1" s="1"/>
  <c r="AO26" i="1"/>
  <c r="DM10" i="1" s="1"/>
  <c r="AP26" i="1"/>
  <c r="DN10" i="1" s="1"/>
  <c r="AQ26" i="1"/>
  <c r="DO10" i="1" s="1"/>
  <c r="AR26" i="1"/>
  <c r="DP10" i="1" s="1"/>
  <c r="AS26" i="1"/>
  <c r="DQ10" i="1" s="1"/>
  <c r="AT26" i="1"/>
  <c r="DR10" i="1" s="1"/>
  <c r="AA27" i="1"/>
  <c r="BG11" i="1" s="1"/>
  <c r="AB27" i="1"/>
  <c r="BH11" i="1" s="1"/>
  <c r="AC27" i="1"/>
  <c r="BI11" i="1" s="1"/>
  <c r="AD27" i="1"/>
  <c r="BJ11" i="1" s="1"/>
  <c r="AE27" i="1"/>
  <c r="BK11" i="1" s="1"/>
  <c r="AF27" i="1"/>
  <c r="BL11" i="1" s="1"/>
  <c r="AG27" i="1"/>
  <c r="BM11" i="1" s="1"/>
  <c r="AH27" i="1"/>
  <c r="BN11" i="1" s="1"/>
  <c r="AI27" i="1"/>
  <c r="BO11" i="1" s="1"/>
  <c r="AJ27" i="1"/>
  <c r="BP11" i="1" s="1"/>
  <c r="AK27" i="1"/>
  <c r="BQ11" i="1" s="1"/>
  <c r="AL27" i="1"/>
  <c r="BR11" i="1" s="1"/>
  <c r="AM27" i="1"/>
  <c r="BS11" i="1" s="1"/>
  <c r="AN27" i="1"/>
  <c r="BT11" i="1" s="1"/>
  <c r="AO27" i="1"/>
  <c r="BU11" i="1" s="1"/>
  <c r="AP27" i="1"/>
  <c r="BV11" i="1" s="1"/>
  <c r="AQ27" i="1"/>
  <c r="BW11" i="1" s="1"/>
  <c r="AR27" i="1"/>
  <c r="BX11" i="1" s="1"/>
  <c r="AS27" i="1"/>
  <c r="BY11" i="1" s="1"/>
  <c r="AT27" i="1"/>
  <c r="BZ11" i="1" s="1"/>
  <c r="AA28" i="1"/>
  <c r="CC11" i="1" s="1"/>
  <c r="AB28" i="1"/>
  <c r="CD11" i="1" s="1"/>
  <c r="AC28" i="1"/>
  <c r="CE11" i="1" s="1"/>
  <c r="AD28" i="1"/>
  <c r="CF11" i="1" s="1"/>
  <c r="AE28" i="1"/>
  <c r="CG11" i="1" s="1"/>
  <c r="AF28" i="1"/>
  <c r="CH11" i="1" s="1"/>
  <c r="AG28" i="1"/>
  <c r="CI11" i="1" s="1"/>
  <c r="AH28" i="1"/>
  <c r="CJ11" i="1" s="1"/>
  <c r="AI28" i="1"/>
  <c r="CK11" i="1" s="1"/>
  <c r="AJ28" i="1"/>
  <c r="CL11" i="1" s="1"/>
  <c r="AK28" i="1"/>
  <c r="CM11" i="1" s="1"/>
  <c r="AL28" i="1"/>
  <c r="CN11" i="1" s="1"/>
  <c r="AM28" i="1"/>
  <c r="CO11" i="1" s="1"/>
  <c r="AN28" i="1"/>
  <c r="CP11" i="1" s="1"/>
  <c r="AO28" i="1"/>
  <c r="CQ11" i="1" s="1"/>
  <c r="AP28" i="1"/>
  <c r="CR11" i="1" s="1"/>
  <c r="AQ28" i="1"/>
  <c r="CS11" i="1" s="1"/>
  <c r="AR28" i="1"/>
  <c r="CT11" i="1" s="1"/>
  <c r="AS28" i="1"/>
  <c r="CU11" i="1" s="1"/>
  <c r="AT28" i="1"/>
  <c r="CV11" i="1" s="1"/>
  <c r="AA29" i="1"/>
  <c r="CY11" i="1" s="1"/>
  <c r="AB29" i="1"/>
  <c r="CZ11" i="1" s="1"/>
  <c r="AC29" i="1"/>
  <c r="DA11" i="1" s="1"/>
  <c r="AD29" i="1"/>
  <c r="DB11" i="1" s="1"/>
  <c r="AE29" i="1"/>
  <c r="DC11" i="1" s="1"/>
  <c r="AF29" i="1"/>
  <c r="DD11" i="1" s="1"/>
  <c r="AG29" i="1"/>
  <c r="DE11" i="1" s="1"/>
  <c r="AH29" i="1"/>
  <c r="DF11" i="1" s="1"/>
  <c r="AI29" i="1"/>
  <c r="DG11" i="1" s="1"/>
  <c r="AJ29" i="1"/>
  <c r="DH11" i="1" s="1"/>
  <c r="AK29" i="1"/>
  <c r="DI11" i="1" s="1"/>
  <c r="AL29" i="1"/>
  <c r="DJ11" i="1" s="1"/>
  <c r="AM29" i="1"/>
  <c r="DK11" i="1" s="1"/>
  <c r="AN29" i="1"/>
  <c r="DL11" i="1" s="1"/>
  <c r="AO29" i="1"/>
  <c r="DM11" i="1" s="1"/>
  <c r="AP29" i="1"/>
  <c r="DN11" i="1" s="1"/>
  <c r="AQ29" i="1"/>
  <c r="DO11" i="1" s="1"/>
  <c r="AR29" i="1"/>
  <c r="DP11" i="1" s="1"/>
  <c r="AS29" i="1"/>
  <c r="DQ11" i="1" s="1"/>
  <c r="AT29" i="1"/>
  <c r="DR11" i="1" s="1"/>
  <c r="AA30" i="1"/>
  <c r="BG12" i="1" s="1"/>
  <c r="AB30" i="1"/>
  <c r="BH12" i="1" s="1"/>
  <c r="AC30" i="1"/>
  <c r="BI12" i="1" s="1"/>
  <c r="AD30" i="1"/>
  <c r="BJ12" i="1" s="1"/>
  <c r="AE30" i="1"/>
  <c r="BK12" i="1" s="1"/>
  <c r="AF30" i="1"/>
  <c r="BL12" i="1" s="1"/>
  <c r="AG30" i="1"/>
  <c r="BM12" i="1" s="1"/>
  <c r="AH30" i="1"/>
  <c r="BN12" i="1" s="1"/>
  <c r="AI30" i="1"/>
  <c r="BO12" i="1" s="1"/>
  <c r="AJ30" i="1"/>
  <c r="BP12" i="1" s="1"/>
  <c r="AK30" i="1"/>
  <c r="BQ12" i="1" s="1"/>
  <c r="AL30" i="1"/>
  <c r="BR12" i="1" s="1"/>
  <c r="AM30" i="1"/>
  <c r="BS12" i="1" s="1"/>
  <c r="AN30" i="1"/>
  <c r="BT12" i="1" s="1"/>
  <c r="AO30" i="1"/>
  <c r="BU12" i="1" s="1"/>
  <c r="AP30" i="1"/>
  <c r="BV12" i="1" s="1"/>
  <c r="AQ30" i="1"/>
  <c r="BW12" i="1" s="1"/>
  <c r="AR30" i="1"/>
  <c r="BX12" i="1" s="1"/>
  <c r="AS30" i="1"/>
  <c r="BY12" i="1" s="1"/>
  <c r="AT30" i="1"/>
  <c r="BZ12" i="1" s="1"/>
  <c r="AA31" i="1"/>
  <c r="CC12" i="1" s="1"/>
  <c r="AB31" i="1"/>
  <c r="CD12" i="1" s="1"/>
  <c r="AC31" i="1"/>
  <c r="CE12" i="1" s="1"/>
  <c r="AD31" i="1"/>
  <c r="CF12" i="1" s="1"/>
  <c r="AE31" i="1"/>
  <c r="CG12" i="1" s="1"/>
  <c r="AF31" i="1"/>
  <c r="CH12" i="1" s="1"/>
  <c r="AG31" i="1"/>
  <c r="CI12" i="1" s="1"/>
  <c r="AH31" i="1"/>
  <c r="CJ12" i="1" s="1"/>
  <c r="AI31" i="1"/>
  <c r="CK12" i="1" s="1"/>
  <c r="AJ31" i="1"/>
  <c r="CL12" i="1" s="1"/>
  <c r="AK31" i="1"/>
  <c r="CM12" i="1" s="1"/>
  <c r="AL31" i="1"/>
  <c r="CN12" i="1" s="1"/>
  <c r="AM31" i="1"/>
  <c r="CO12" i="1" s="1"/>
  <c r="AN31" i="1"/>
  <c r="CP12" i="1" s="1"/>
  <c r="AO31" i="1"/>
  <c r="CQ12" i="1" s="1"/>
  <c r="AP31" i="1"/>
  <c r="CR12" i="1" s="1"/>
  <c r="AQ31" i="1"/>
  <c r="CS12" i="1" s="1"/>
  <c r="AR31" i="1"/>
  <c r="CT12" i="1" s="1"/>
  <c r="AS31" i="1"/>
  <c r="CU12" i="1" s="1"/>
  <c r="AT31" i="1"/>
  <c r="CV12" i="1" s="1"/>
  <c r="AA32" i="1"/>
  <c r="CY12" i="1" s="1"/>
  <c r="AB32" i="1"/>
  <c r="CZ12" i="1" s="1"/>
  <c r="AC32" i="1"/>
  <c r="DA12" i="1" s="1"/>
  <c r="AD32" i="1"/>
  <c r="DB12" i="1" s="1"/>
  <c r="AE32" i="1"/>
  <c r="DC12" i="1" s="1"/>
  <c r="AF32" i="1"/>
  <c r="DD12" i="1" s="1"/>
  <c r="AG32" i="1"/>
  <c r="DE12" i="1" s="1"/>
  <c r="AH32" i="1"/>
  <c r="DF12" i="1" s="1"/>
  <c r="AI32" i="1"/>
  <c r="DG12" i="1" s="1"/>
  <c r="AJ32" i="1"/>
  <c r="DH12" i="1" s="1"/>
  <c r="AK32" i="1"/>
  <c r="DI12" i="1" s="1"/>
  <c r="AL32" i="1"/>
  <c r="DJ12" i="1" s="1"/>
  <c r="AM32" i="1"/>
  <c r="DK12" i="1" s="1"/>
  <c r="AN32" i="1"/>
  <c r="DL12" i="1" s="1"/>
  <c r="AO32" i="1"/>
  <c r="DM12" i="1" s="1"/>
  <c r="AP32" i="1"/>
  <c r="DN12" i="1" s="1"/>
  <c r="AQ32" i="1"/>
  <c r="DO12" i="1" s="1"/>
  <c r="AR32" i="1"/>
  <c r="DP12" i="1" s="1"/>
  <c r="AS32" i="1"/>
  <c r="DQ12" i="1" s="1"/>
  <c r="AT32" i="1"/>
  <c r="DR12" i="1" s="1"/>
  <c r="AA33" i="1"/>
  <c r="BG13" i="1" s="1"/>
  <c r="AB33" i="1"/>
  <c r="BH13" i="1" s="1"/>
  <c r="AC33" i="1"/>
  <c r="BI13" i="1" s="1"/>
  <c r="AD33" i="1"/>
  <c r="BJ13" i="1" s="1"/>
  <c r="AE33" i="1"/>
  <c r="BK13" i="1" s="1"/>
  <c r="AF33" i="1"/>
  <c r="BL13" i="1" s="1"/>
  <c r="AG33" i="1"/>
  <c r="BM13" i="1" s="1"/>
  <c r="AH33" i="1"/>
  <c r="BN13" i="1" s="1"/>
  <c r="AI33" i="1"/>
  <c r="BO13" i="1" s="1"/>
  <c r="AJ33" i="1"/>
  <c r="BP13" i="1" s="1"/>
  <c r="AK33" i="1"/>
  <c r="BQ13" i="1" s="1"/>
  <c r="AL33" i="1"/>
  <c r="BR13" i="1" s="1"/>
  <c r="AM33" i="1"/>
  <c r="BS13" i="1" s="1"/>
  <c r="AN33" i="1"/>
  <c r="BT13" i="1" s="1"/>
  <c r="AO33" i="1"/>
  <c r="BU13" i="1" s="1"/>
  <c r="AP33" i="1"/>
  <c r="BV13" i="1" s="1"/>
  <c r="AQ33" i="1"/>
  <c r="BW13" i="1" s="1"/>
  <c r="AR33" i="1"/>
  <c r="BX13" i="1" s="1"/>
  <c r="AS33" i="1"/>
  <c r="BY13" i="1" s="1"/>
  <c r="AT33" i="1"/>
  <c r="BZ13" i="1" s="1"/>
  <c r="AA34" i="1"/>
  <c r="CC13" i="1" s="1"/>
  <c r="AB34" i="1"/>
  <c r="CD13" i="1" s="1"/>
  <c r="AC34" i="1"/>
  <c r="CE13" i="1" s="1"/>
  <c r="AD34" i="1"/>
  <c r="CF13" i="1" s="1"/>
  <c r="AE34" i="1"/>
  <c r="CG13" i="1" s="1"/>
  <c r="AF34" i="1"/>
  <c r="CH13" i="1" s="1"/>
  <c r="AG34" i="1"/>
  <c r="CI13" i="1" s="1"/>
  <c r="AH34" i="1"/>
  <c r="CJ13" i="1" s="1"/>
  <c r="AI34" i="1"/>
  <c r="CK13" i="1" s="1"/>
  <c r="AJ34" i="1"/>
  <c r="CL13" i="1" s="1"/>
  <c r="AK34" i="1"/>
  <c r="CM13" i="1" s="1"/>
  <c r="AL34" i="1"/>
  <c r="CN13" i="1" s="1"/>
  <c r="AM34" i="1"/>
  <c r="CO13" i="1" s="1"/>
  <c r="AN34" i="1"/>
  <c r="CP13" i="1" s="1"/>
  <c r="AO34" i="1"/>
  <c r="CQ13" i="1" s="1"/>
  <c r="AP34" i="1"/>
  <c r="CR13" i="1" s="1"/>
  <c r="AQ34" i="1"/>
  <c r="CS13" i="1" s="1"/>
  <c r="AR34" i="1"/>
  <c r="CT13" i="1" s="1"/>
  <c r="AS34" i="1"/>
  <c r="CU13" i="1" s="1"/>
  <c r="AT34" i="1"/>
  <c r="CV13" i="1" s="1"/>
  <c r="AA35" i="1"/>
  <c r="CY13" i="1" s="1"/>
  <c r="AB35" i="1"/>
  <c r="CZ13" i="1" s="1"/>
  <c r="AC35" i="1"/>
  <c r="DA13" i="1" s="1"/>
  <c r="AD35" i="1"/>
  <c r="DB13" i="1" s="1"/>
  <c r="AE35" i="1"/>
  <c r="DC13" i="1" s="1"/>
  <c r="AF35" i="1"/>
  <c r="DD13" i="1" s="1"/>
  <c r="AG35" i="1"/>
  <c r="DE13" i="1" s="1"/>
  <c r="AH35" i="1"/>
  <c r="DF13" i="1" s="1"/>
  <c r="AI35" i="1"/>
  <c r="DG13" i="1" s="1"/>
  <c r="AJ35" i="1"/>
  <c r="DH13" i="1" s="1"/>
  <c r="AK35" i="1"/>
  <c r="DI13" i="1" s="1"/>
  <c r="AL35" i="1"/>
  <c r="DJ13" i="1" s="1"/>
  <c r="AM35" i="1"/>
  <c r="DK13" i="1" s="1"/>
  <c r="AN35" i="1"/>
  <c r="DL13" i="1" s="1"/>
  <c r="AO35" i="1"/>
  <c r="DM13" i="1" s="1"/>
  <c r="AP35" i="1"/>
  <c r="DN13" i="1" s="1"/>
  <c r="AQ35" i="1"/>
  <c r="DO13" i="1" s="1"/>
  <c r="AR35" i="1"/>
  <c r="DP13" i="1" s="1"/>
  <c r="AS35" i="1"/>
  <c r="DQ13" i="1" s="1"/>
  <c r="AT35" i="1"/>
  <c r="DR13" i="1" s="1"/>
  <c r="AA36" i="1"/>
  <c r="BG14" i="1" s="1"/>
  <c r="AB36" i="1"/>
  <c r="BH14" i="1" s="1"/>
  <c r="AC36" i="1"/>
  <c r="BI14" i="1" s="1"/>
  <c r="AD36" i="1"/>
  <c r="BJ14" i="1" s="1"/>
  <c r="AE36" i="1"/>
  <c r="BK14" i="1" s="1"/>
  <c r="AF36" i="1"/>
  <c r="BL14" i="1" s="1"/>
  <c r="AG36" i="1"/>
  <c r="BM14" i="1" s="1"/>
  <c r="AH36" i="1"/>
  <c r="BN14" i="1" s="1"/>
  <c r="AI36" i="1"/>
  <c r="BO14" i="1" s="1"/>
  <c r="AJ36" i="1"/>
  <c r="BP14" i="1" s="1"/>
  <c r="AK36" i="1"/>
  <c r="BQ14" i="1" s="1"/>
  <c r="AL36" i="1"/>
  <c r="BR14" i="1" s="1"/>
  <c r="AM36" i="1"/>
  <c r="BS14" i="1" s="1"/>
  <c r="AN36" i="1"/>
  <c r="BT14" i="1" s="1"/>
  <c r="AO36" i="1"/>
  <c r="BU14" i="1" s="1"/>
  <c r="AP36" i="1"/>
  <c r="BV14" i="1" s="1"/>
  <c r="AQ36" i="1"/>
  <c r="BW14" i="1" s="1"/>
  <c r="AR36" i="1"/>
  <c r="BX14" i="1" s="1"/>
  <c r="AS36" i="1"/>
  <c r="BY14" i="1" s="1"/>
  <c r="AT36" i="1"/>
  <c r="BZ14" i="1" s="1"/>
  <c r="AA37" i="1"/>
  <c r="CC14" i="1" s="1"/>
  <c r="AB37" i="1"/>
  <c r="CD14" i="1" s="1"/>
  <c r="AC37" i="1"/>
  <c r="CE14" i="1" s="1"/>
  <c r="AD37" i="1"/>
  <c r="CF14" i="1" s="1"/>
  <c r="AE37" i="1"/>
  <c r="CG14" i="1" s="1"/>
  <c r="AF37" i="1"/>
  <c r="CH14" i="1" s="1"/>
  <c r="AG37" i="1"/>
  <c r="CI14" i="1" s="1"/>
  <c r="AH37" i="1"/>
  <c r="CJ14" i="1" s="1"/>
  <c r="AI37" i="1"/>
  <c r="CK14" i="1" s="1"/>
  <c r="AJ37" i="1"/>
  <c r="CL14" i="1" s="1"/>
  <c r="AK37" i="1"/>
  <c r="CM14" i="1" s="1"/>
  <c r="AL37" i="1"/>
  <c r="CN14" i="1" s="1"/>
  <c r="AM37" i="1"/>
  <c r="CO14" i="1" s="1"/>
  <c r="AN37" i="1"/>
  <c r="CP14" i="1" s="1"/>
  <c r="AO37" i="1"/>
  <c r="CQ14" i="1" s="1"/>
  <c r="AP37" i="1"/>
  <c r="CR14" i="1" s="1"/>
  <c r="AQ37" i="1"/>
  <c r="CS14" i="1" s="1"/>
  <c r="AR37" i="1"/>
  <c r="CT14" i="1" s="1"/>
  <c r="AS37" i="1"/>
  <c r="CU14" i="1" s="1"/>
  <c r="AT37" i="1"/>
  <c r="CV14" i="1" s="1"/>
  <c r="AA38" i="1"/>
  <c r="CY14" i="1" s="1"/>
  <c r="AB38" i="1"/>
  <c r="CZ14" i="1" s="1"/>
  <c r="AC38" i="1"/>
  <c r="DA14" i="1" s="1"/>
  <c r="AD38" i="1"/>
  <c r="DB14" i="1" s="1"/>
  <c r="AE38" i="1"/>
  <c r="DC14" i="1" s="1"/>
  <c r="AF38" i="1"/>
  <c r="DD14" i="1" s="1"/>
  <c r="AG38" i="1"/>
  <c r="DE14" i="1" s="1"/>
  <c r="AH38" i="1"/>
  <c r="DF14" i="1" s="1"/>
  <c r="AI38" i="1"/>
  <c r="DG14" i="1" s="1"/>
  <c r="AJ38" i="1"/>
  <c r="DH14" i="1" s="1"/>
  <c r="AK38" i="1"/>
  <c r="DI14" i="1" s="1"/>
  <c r="AL38" i="1"/>
  <c r="DJ14" i="1" s="1"/>
  <c r="AM38" i="1"/>
  <c r="DK14" i="1" s="1"/>
  <c r="AN38" i="1"/>
  <c r="DL14" i="1" s="1"/>
  <c r="AO38" i="1"/>
  <c r="DM14" i="1" s="1"/>
  <c r="AP38" i="1"/>
  <c r="DN14" i="1" s="1"/>
  <c r="AQ38" i="1"/>
  <c r="DO14" i="1" s="1"/>
  <c r="AR38" i="1"/>
  <c r="DP14" i="1" s="1"/>
  <c r="AS38" i="1"/>
  <c r="DQ14" i="1" s="1"/>
  <c r="AT38" i="1"/>
  <c r="DR14" i="1" s="1"/>
  <c r="AA39" i="1"/>
  <c r="BG15" i="1" s="1"/>
  <c r="AB39" i="1"/>
  <c r="BH15" i="1" s="1"/>
  <c r="AC39" i="1"/>
  <c r="BI15" i="1" s="1"/>
  <c r="AD39" i="1"/>
  <c r="BJ15" i="1" s="1"/>
  <c r="AE39" i="1"/>
  <c r="BK15" i="1" s="1"/>
  <c r="AF39" i="1"/>
  <c r="BL15" i="1" s="1"/>
  <c r="AG39" i="1"/>
  <c r="BM15" i="1" s="1"/>
  <c r="AH39" i="1"/>
  <c r="BN15" i="1" s="1"/>
  <c r="AI39" i="1"/>
  <c r="BO15" i="1" s="1"/>
  <c r="AJ39" i="1"/>
  <c r="BP15" i="1" s="1"/>
  <c r="AK39" i="1"/>
  <c r="BQ15" i="1" s="1"/>
  <c r="AL39" i="1"/>
  <c r="BR15" i="1" s="1"/>
  <c r="AM39" i="1"/>
  <c r="BS15" i="1" s="1"/>
  <c r="AN39" i="1"/>
  <c r="BT15" i="1" s="1"/>
  <c r="AO39" i="1"/>
  <c r="BU15" i="1" s="1"/>
  <c r="AP39" i="1"/>
  <c r="BV15" i="1" s="1"/>
  <c r="AQ39" i="1"/>
  <c r="BW15" i="1" s="1"/>
  <c r="AR39" i="1"/>
  <c r="BX15" i="1" s="1"/>
  <c r="AS39" i="1"/>
  <c r="BY15" i="1" s="1"/>
  <c r="AT39" i="1"/>
  <c r="BZ15" i="1" s="1"/>
  <c r="AA40" i="1"/>
  <c r="CC15" i="1" s="1"/>
  <c r="AB40" i="1"/>
  <c r="CD15" i="1" s="1"/>
  <c r="AC40" i="1"/>
  <c r="CE15" i="1" s="1"/>
  <c r="AD40" i="1"/>
  <c r="CF15" i="1" s="1"/>
  <c r="AE40" i="1"/>
  <c r="CG15" i="1" s="1"/>
  <c r="AF40" i="1"/>
  <c r="CH15" i="1" s="1"/>
  <c r="AG40" i="1"/>
  <c r="CI15" i="1" s="1"/>
  <c r="AH40" i="1"/>
  <c r="CJ15" i="1" s="1"/>
  <c r="AI40" i="1"/>
  <c r="CK15" i="1" s="1"/>
  <c r="AJ40" i="1"/>
  <c r="CL15" i="1" s="1"/>
  <c r="AK40" i="1"/>
  <c r="CM15" i="1" s="1"/>
  <c r="AL40" i="1"/>
  <c r="CN15" i="1" s="1"/>
  <c r="AM40" i="1"/>
  <c r="CO15" i="1" s="1"/>
  <c r="AN40" i="1"/>
  <c r="CP15" i="1" s="1"/>
  <c r="AO40" i="1"/>
  <c r="CQ15" i="1" s="1"/>
  <c r="AP40" i="1"/>
  <c r="CR15" i="1" s="1"/>
  <c r="AQ40" i="1"/>
  <c r="CS15" i="1" s="1"/>
  <c r="AR40" i="1"/>
  <c r="CT15" i="1" s="1"/>
  <c r="AS40" i="1"/>
  <c r="CU15" i="1" s="1"/>
  <c r="AT40" i="1"/>
  <c r="CV15" i="1" s="1"/>
  <c r="AA41" i="1"/>
  <c r="CY15" i="1" s="1"/>
  <c r="AB41" i="1"/>
  <c r="CZ15" i="1" s="1"/>
  <c r="AC41" i="1"/>
  <c r="DA15" i="1" s="1"/>
  <c r="AD41" i="1"/>
  <c r="DB15" i="1" s="1"/>
  <c r="AE41" i="1"/>
  <c r="DC15" i="1" s="1"/>
  <c r="AF41" i="1"/>
  <c r="DD15" i="1" s="1"/>
  <c r="AG41" i="1"/>
  <c r="DE15" i="1" s="1"/>
  <c r="AH41" i="1"/>
  <c r="DF15" i="1" s="1"/>
  <c r="AI41" i="1"/>
  <c r="DG15" i="1" s="1"/>
  <c r="AJ41" i="1"/>
  <c r="DH15" i="1" s="1"/>
  <c r="AK41" i="1"/>
  <c r="DI15" i="1" s="1"/>
  <c r="AL41" i="1"/>
  <c r="DJ15" i="1" s="1"/>
  <c r="AM41" i="1"/>
  <c r="DK15" i="1" s="1"/>
  <c r="AN41" i="1"/>
  <c r="DL15" i="1" s="1"/>
  <c r="AO41" i="1"/>
  <c r="DM15" i="1" s="1"/>
  <c r="AP41" i="1"/>
  <c r="DN15" i="1" s="1"/>
  <c r="AQ41" i="1"/>
  <c r="DO15" i="1" s="1"/>
  <c r="AR41" i="1"/>
  <c r="DP15" i="1" s="1"/>
  <c r="AS41" i="1"/>
  <c r="DQ15" i="1" s="1"/>
  <c r="AT41" i="1"/>
  <c r="DR15" i="1" s="1"/>
  <c r="AA42" i="1"/>
  <c r="BG16" i="1" s="1"/>
  <c r="AB42" i="1"/>
  <c r="BH16" i="1" s="1"/>
  <c r="AC42" i="1"/>
  <c r="BI16" i="1" s="1"/>
  <c r="AD42" i="1"/>
  <c r="BJ16" i="1" s="1"/>
  <c r="AE42" i="1"/>
  <c r="BK16" i="1" s="1"/>
  <c r="AF42" i="1"/>
  <c r="BL16" i="1" s="1"/>
  <c r="AG42" i="1"/>
  <c r="BM16" i="1" s="1"/>
  <c r="AH42" i="1"/>
  <c r="BN16" i="1" s="1"/>
  <c r="AI42" i="1"/>
  <c r="BO16" i="1" s="1"/>
  <c r="AJ42" i="1"/>
  <c r="BP16" i="1" s="1"/>
  <c r="AK42" i="1"/>
  <c r="BQ16" i="1" s="1"/>
  <c r="AL42" i="1"/>
  <c r="BR16" i="1" s="1"/>
  <c r="AM42" i="1"/>
  <c r="BS16" i="1" s="1"/>
  <c r="AN42" i="1"/>
  <c r="BT16" i="1" s="1"/>
  <c r="AO42" i="1"/>
  <c r="BU16" i="1" s="1"/>
  <c r="AP42" i="1"/>
  <c r="BV16" i="1" s="1"/>
  <c r="AQ42" i="1"/>
  <c r="BW16" i="1" s="1"/>
  <c r="AR42" i="1"/>
  <c r="BX16" i="1" s="1"/>
  <c r="AS42" i="1"/>
  <c r="BY16" i="1" s="1"/>
  <c r="AT42" i="1"/>
  <c r="BZ16" i="1" s="1"/>
  <c r="AA43" i="1"/>
  <c r="CC16" i="1" s="1"/>
  <c r="AB43" i="1"/>
  <c r="CD16" i="1" s="1"/>
  <c r="AC43" i="1"/>
  <c r="CE16" i="1" s="1"/>
  <c r="AD43" i="1"/>
  <c r="CF16" i="1" s="1"/>
  <c r="AE43" i="1"/>
  <c r="CG16" i="1" s="1"/>
  <c r="AF43" i="1"/>
  <c r="CH16" i="1" s="1"/>
  <c r="AG43" i="1"/>
  <c r="CI16" i="1" s="1"/>
  <c r="AH43" i="1"/>
  <c r="CJ16" i="1" s="1"/>
  <c r="AI43" i="1"/>
  <c r="CK16" i="1" s="1"/>
  <c r="AJ43" i="1"/>
  <c r="CL16" i="1" s="1"/>
  <c r="AK43" i="1"/>
  <c r="CM16" i="1" s="1"/>
  <c r="AL43" i="1"/>
  <c r="CN16" i="1" s="1"/>
  <c r="AM43" i="1"/>
  <c r="CO16" i="1" s="1"/>
  <c r="AN43" i="1"/>
  <c r="CP16" i="1" s="1"/>
  <c r="AO43" i="1"/>
  <c r="CQ16" i="1" s="1"/>
  <c r="AP43" i="1"/>
  <c r="CR16" i="1" s="1"/>
  <c r="AQ43" i="1"/>
  <c r="CS16" i="1" s="1"/>
  <c r="AR43" i="1"/>
  <c r="CT16" i="1" s="1"/>
  <c r="AS43" i="1"/>
  <c r="CU16" i="1" s="1"/>
  <c r="AT43" i="1"/>
  <c r="CV16" i="1" s="1"/>
  <c r="AA44" i="1"/>
  <c r="CY16" i="1" s="1"/>
  <c r="AB44" i="1"/>
  <c r="CZ16" i="1" s="1"/>
  <c r="AC44" i="1"/>
  <c r="DA16" i="1" s="1"/>
  <c r="AD44" i="1"/>
  <c r="DB16" i="1" s="1"/>
  <c r="AE44" i="1"/>
  <c r="DC16" i="1" s="1"/>
  <c r="AF44" i="1"/>
  <c r="DD16" i="1" s="1"/>
  <c r="AG44" i="1"/>
  <c r="DE16" i="1" s="1"/>
  <c r="AH44" i="1"/>
  <c r="DF16" i="1" s="1"/>
  <c r="AI44" i="1"/>
  <c r="DG16" i="1" s="1"/>
  <c r="AJ44" i="1"/>
  <c r="DH16" i="1" s="1"/>
  <c r="AK44" i="1"/>
  <c r="DI16" i="1" s="1"/>
  <c r="AL44" i="1"/>
  <c r="DJ16" i="1" s="1"/>
  <c r="AM44" i="1"/>
  <c r="DK16" i="1" s="1"/>
  <c r="AN44" i="1"/>
  <c r="DL16" i="1" s="1"/>
  <c r="AO44" i="1"/>
  <c r="DM16" i="1" s="1"/>
  <c r="AP44" i="1"/>
  <c r="DN16" i="1" s="1"/>
  <c r="AQ44" i="1"/>
  <c r="DO16" i="1" s="1"/>
  <c r="AR44" i="1"/>
  <c r="DP16" i="1" s="1"/>
  <c r="AS44" i="1"/>
  <c r="DQ16" i="1" s="1"/>
  <c r="AT44" i="1"/>
  <c r="DR16" i="1" s="1"/>
  <c r="AA45" i="1"/>
  <c r="BG17" i="1" s="1"/>
  <c r="AB45" i="1"/>
  <c r="BH17" i="1" s="1"/>
  <c r="AC45" i="1"/>
  <c r="BI17" i="1" s="1"/>
  <c r="AD45" i="1"/>
  <c r="BJ17" i="1" s="1"/>
  <c r="AE45" i="1"/>
  <c r="BK17" i="1" s="1"/>
  <c r="AF45" i="1"/>
  <c r="BL17" i="1" s="1"/>
  <c r="AG45" i="1"/>
  <c r="BM17" i="1" s="1"/>
  <c r="AH45" i="1"/>
  <c r="BN17" i="1" s="1"/>
  <c r="AI45" i="1"/>
  <c r="BO17" i="1" s="1"/>
  <c r="AJ45" i="1"/>
  <c r="BP17" i="1" s="1"/>
  <c r="AK45" i="1"/>
  <c r="BQ17" i="1" s="1"/>
  <c r="AL45" i="1"/>
  <c r="BR17" i="1" s="1"/>
  <c r="AM45" i="1"/>
  <c r="BS17" i="1" s="1"/>
  <c r="AN45" i="1"/>
  <c r="BT17" i="1" s="1"/>
  <c r="AO45" i="1"/>
  <c r="BU17" i="1" s="1"/>
  <c r="AP45" i="1"/>
  <c r="BV17" i="1" s="1"/>
  <c r="AQ45" i="1"/>
  <c r="BW17" i="1" s="1"/>
  <c r="AR45" i="1"/>
  <c r="BX17" i="1" s="1"/>
  <c r="AS45" i="1"/>
  <c r="BY17" i="1" s="1"/>
  <c r="AT45" i="1"/>
  <c r="BZ17" i="1" s="1"/>
  <c r="AA46" i="1"/>
  <c r="CC17" i="1" s="1"/>
  <c r="AB46" i="1"/>
  <c r="CD17" i="1" s="1"/>
  <c r="AC46" i="1"/>
  <c r="CE17" i="1" s="1"/>
  <c r="AD46" i="1"/>
  <c r="CF17" i="1" s="1"/>
  <c r="AE46" i="1"/>
  <c r="CG17" i="1" s="1"/>
  <c r="AF46" i="1"/>
  <c r="CH17" i="1" s="1"/>
  <c r="AG46" i="1"/>
  <c r="CI17" i="1" s="1"/>
  <c r="AH46" i="1"/>
  <c r="CJ17" i="1" s="1"/>
  <c r="AI46" i="1"/>
  <c r="CK17" i="1" s="1"/>
  <c r="AJ46" i="1"/>
  <c r="CL17" i="1" s="1"/>
  <c r="AK46" i="1"/>
  <c r="CM17" i="1" s="1"/>
  <c r="AL46" i="1"/>
  <c r="CN17" i="1" s="1"/>
  <c r="AM46" i="1"/>
  <c r="CO17" i="1" s="1"/>
  <c r="AN46" i="1"/>
  <c r="CP17" i="1" s="1"/>
  <c r="AO46" i="1"/>
  <c r="CQ17" i="1" s="1"/>
  <c r="AP46" i="1"/>
  <c r="CR17" i="1" s="1"/>
  <c r="AQ46" i="1"/>
  <c r="CS17" i="1" s="1"/>
  <c r="AR46" i="1"/>
  <c r="CT17" i="1" s="1"/>
  <c r="AS46" i="1"/>
  <c r="CU17" i="1" s="1"/>
  <c r="AT46" i="1"/>
  <c r="CV17" i="1" s="1"/>
  <c r="AA47" i="1"/>
  <c r="CY17" i="1" s="1"/>
  <c r="AB47" i="1"/>
  <c r="CZ17" i="1" s="1"/>
  <c r="AC47" i="1"/>
  <c r="DA17" i="1" s="1"/>
  <c r="AD47" i="1"/>
  <c r="DB17" i="1" s="1"/>
  <c r="AE47" i="1"/>
  <c r="DC17" i="1" s="1"/>
  <c r="AF47" i="1"/>
  <c r="DD17" i="1" s="1"/>
  <c r="AG47" i="1"/>
  <c r="DE17" i="1" s="1"/>
  <c r="AH47" i="1"/>
  <c r="DF17" i="1" s="1"/>
  <c r="AI47" i="1"/>
  <c r="DG17" i="1" s="1"/>
  <c r="AJ47" i="1"/>
  <c r="DH17" i="1" s="1"/>
  <c r="AK47" i="1"/>
  <c r="DI17" i="1" s="1"/>
  <c r="AL47" i="1"/>
  <c r="DJ17" i="1" s="1"/>
  <c r="AM47" i="1"/>
  <c r="DK17" i="1" s="1"/>
  <c r="AN47" i="1"/>
  <c r="DL17" i="1" s="1"/>
  <c r="AO47" i="1"/>
  <c r="DM17" i="1" s="1"/>
  <c r="AP47" i="1"/>
  <c r="DN17" i="1" s="1"/>
  <c r="AQ47" i="1"/>
  <c r="DO17" i="1" s="1"/>
  <c r="AR47" i="1"/>
  <c r="DP17" i="1" s="1"/>
  <c r="AS47" i="1"/>
  <c r="DQ17" i="1" s="1"/>
  <c r="AT47" i="1"/>
  <c r="DR17" i="1" s="1"/>
  <c r="AA48" i="1"/>
  <c r="BG18" i="1" s="1"/>
  <c r="AB48" i="1"/>
  <c r="BH18" i="1" s="1"/>
  <c r="AC48" i="1"/>
  <c r="BI18" i="1" s="1"/>
  <c r="AD48" i="1"/>
  <c r="BJ18" i="1" s="1"/>
  <c r="AE48" i="1"/>
  <c r="BK18" i="1" s="1"/>
  <c r="AF48" i="1"/>
  <c r="BL18" i="1" s="1"/>
  <c r="AG48" i="1"/>
  <c r="BM18" i="1" s="1"/>
  <c r="AH48" i="1"/>
  <c r="BN18" i="1" s="1"/>
  <c r="AI48" i="1"/>
  <c r="BO18" i="1" s="1"/>
  <c r="AJ48" i="1"/>
  <c r="BP18" i="1" s="1"/>
  <c r="AK48" i="1"/>
  <c r="BQ18" i="1" s="1"/>
  <c r="AL48" i="1"/>
  <c r="BR18" i="1" s="1"/>
  <c r="AM48" i="1"/>
  <c r="BS18" i="1" s="1"/>
  <c r="AN48" i="1"/>
  <c r="BT18" i="1" s="1"/>
  <c r="AO48" i="1"/>
  <c r="BU18" i="1" s="1"/>
  <c r="AP48" i="1"/>
  <c r="BV18" i="1" s="1"/>
  <c r="AQ48" i="1"/>
  <c r="BW18" i="1" s="1"/>
  <c r="AR48" i="1"/>
  <c r="BX18" i="1" s="1"/>
  <c r="AS48" i="1"/>
  <c r="BY18" i="1" s="1"/>
  <c r="AT48" i="1"/>
  <c r="BZ18" i="1" s="1"/>
  <c r="AA49" i="1"/>
  <c r="CC18" i="1" s="1"/>
  <c r="AB49" i="1"/>
  <c r="CD18" i="1" s="1"/>
  <c r="AC49" i="1"/>
  <c r="CE18" i="1" s="1"/>
  <c r="AD49" i="1"/>
  <c r="CF18" i="1" s="1"/>
  <c r="AE49" i="1"/>
  <c r="CG18" i="1" s="1"/>
  <c r="AF49" i="1"/>
  <c r="CH18" i="1" s="1"/>
  <c r="AG49" i="1"/>
  <c r="CI18" i="1" s="1"/>
  <c r="AH49" i="1"/>
  <c r="CJ18" i="1" s="1"/>
  <c r="AI49" i="1"/>
  <c r="CK18" i="1" s="1"/>
  <c r="AJ49" i="1"/>
  <c r="CL18" i="1" s="1"/>
  <c r="AK49" i="1"/>
  <c r="CM18" i="1" s="1"/>
  <c r="AL49" i="1"/>
  <c r="CN18" i="1" s="1"/>
  <c r="AM49" i="1"/>
  <c r="CO18" i="1" s="1"/>
  <c r="AN49" i="1"/>
  <c r="CP18" i="1" s="1"/>
  <c r="AO49" i="1"/>
  <c r="CQ18" i="1" s="1"/>
  <c r="AP49" i="1"/>
  <c r="CR18" i="1" s="1"/>
  <c r="AQ49" i="1"/>
  <c r="CS18" i="1" s="1"/>
  <c r="AR49" i="1"/>
  <c r="CT18" i="1" s="1"/>
  <c r="AS49" i="1"/>
  <c r="CU18" i="1" s="1"/>
  <c r="AT49" i="1"/>
  <c r="CV18" i="1" s="1"/>
  <c r="AA50" i="1"/>
  <c r="CY18" i="1" s="1"/>
  <c r="AB50" i="1"/>
  <c r="CZ18" i="1" s="1"/>
  <c r="AC50" i="1"/>
  <c r="DA18" i="1" s="1"/>
  <c r="AD50" i="1"/>
  <c r="DB18" i="1" s="1"/>
  <c r="AE50" i="1"/>
  <c r="DC18" i="1" s="1"/>
  <c r="AF50" i="1"/>
  <c r="DD18" i="1" s="1"/>
  <c r="AG50" i="1"/>
  <c r="DE18" i="1" s="1"/>
  <c r="AH50" i="1"/>
  <c r="DF18" i="1" s="1"/>
  <c r="AI50" i="1"/>
  <c r="DG18" i="1" s="1"/>
  <c r="AJ50" i="1"/>
  <c r="DH18" i="1" s="1"/>
  <c r="AK50" i="1"/>
  <c r="DI18" i="1" s="1"/>
  <c r="AL50" i="1"/>
  <c r="DJ18" i="1" s="1"/>
  <c r="AM50" i="1"/>
  <c r="DK18" i="1" s="1"/>
  <c r="AN50" i="1"/>
  <c r="DL18" i="1" s="1"/>
  <c r="AO50" i="1"/>
  <c r="DM18" i="1" s="1"/>
  <c r="AP50" i="1"/>
  <c r="DN18" i="1" s="1"/>
  <c r="AQ50" i="1"/>
  <c r="DO18" i="1" s="1"/>
  <c r="AR50" i="1"/>
  <c r="DP18" i="1" s="1"/>
  <c r="AS50" i="1"/>
  <c r="DQ18" i="1" s="1"/>
  <c r="AT50" i="1"/>
  <c r="DR18" i="1" s="1"/>
  <c r="AA51" i="1"/>
  <c r="BG19" i="1" s="1"/>
  <c r="AB51" i="1"/>
  <c r="BH19" i="1" s="1"/>
  <c r="AC51" i="1"/>
  <c r="BI19" i="1" s="1"/>
  <c r="AD51" i="1"/>
  <c r="BJ19" i="1" s="1"/>
  <c r="AE51" i="1"/>
  <c r="BK19" i="1" s="1"/>
  <c r="AF51" i="1"/>
  <c r="BL19" i="1" s="1"/>
  <c r="AG51" i="1"/>
  <c r="BM19" i="1" s="1"/>
  <c r="AH51" i="1"/>
  <c r="BN19" i="1" s="1"/>
  <c r="AI51" i="1"/>
  <c r="BO19" i="1" s="1"/>
  <c r="AJ51" i="1"/>
  <c r="BP19" i="1" s="1"/>
  <c r="AK51" i="1"/>
  <c r="BQ19" i="1" s="1"/>
  <c r="AL51" i="1"/>
  <c r="BR19" i="1" s="1"/>
  <c r="AM51" i="1"/>
  <c r="BS19" i="1" s="1"/>
  <c r="AN51" i="1"/>
  <c r="BT19" i="1" s="1"/>
  <c r="AO51" i="1"/>
  <c r="BU19" i="1" s="1"/>
  <c r="AP51" i="1"/>
  <c r="BV19" i="1" s="1"/>
  <c r="AQ51" i="1"/>
  <c r="BW19" i="1" s="1"/>
  <c r="AR51" i="1"/>
  <c r="BX19" i="1" s="1"/>
  <c r="AS51" i="1"/>
  <c r="BY19" i="1" s="1"/>
  <c r="AT51" i="1"/>
  <c r="BZ19" i="1" s="1"/>
  <c r="AA52" i="1"/>
  <c r="CC19" i="1" s="1"/>
  <c r="AB52" i="1"/>
  <c r="CD19" i="1" s="1"/>
  <c r="AC52" i="1"/>
  <c r="CE19" i="1" s="1"/>
  <c r="AD52" i="1"/>
  <c r="CF19" i="1" s="1"/>
  <c r="AE52" i="1"/>
  <c r="CG19" i="1" s="1"/>
  <c r="AF52" i="1"/>
  <c r="CH19" i="1" s="1"/>
  <c r="AG52" i="1"/>
  <c r="CI19" i="1" s="1"/>
  <c r="AH52" i="1"/>
  <c r="CJ19" i="1" s="1"/>
  <c r="AI52" i="1"/>
  <c r="CK19" i="1" s="1"/>
  <c r="AJ52" i="1"/>
  <c r="CL19" i="1" s="1"/>
  <c r="AK52" i="1"/>
  <c r="CM19" i="1" s="1"/>
  <c r="AL52" i="1"/>
  <c r="CN19" i="1" s="1"/>
  <c r="AM52" i="1"/>
  <c r="CO19" i="1" s="1"/>
  <c r="AN52" i="1"/>
  <c r="CP19" i="1" s="1"/>
  <c r="AO52" i="1"/>
  <c r="CQ19" i="1" s="1"/>
  <c r="AP52" i="1"/>
  <c r="CR19" i="1" s="1"/>
  <c r="AQ52" i="1"/>
  <c r="CS19" i="1" s="1"/>
  <c r="AR52" i="1"/>
  <c r="CT19" i="1" s="1"/>
  <c r="AS52" i="1"/>
  <c r="CU19" i="1" s="1"/>
  <c r="AT52" i="1"/>
  <c r="CV19" i="1" s="1"/>
  <c r="AA53" i="1"/>
  <c r="CY19" i="1" s="1"/>
  <c r="AB53" i="1"/>
  <c r="CZ19" i="1" s="1"/>
  <c r="AC53" i="1"/>
  <c r="DA19" i="1" s="1"/>
  <c r="AD53" i="1"/>
  <c r="DB19" i="1" s="1"/>
  <c r="AE53" i="1"/>
  <c r="DC19" i="1" s="1"/>
  <c r="AF53" i="1"/>
  <c r="DD19" i="1" s="1"/>
  <c r="AG53" i="1"/>
  <c r="DE19" i="1" s="1"/>
  <c r="AH53" i="1"/>
  <c r="DF19" i="1" s="1"/>
  <c r="AI53" i="1"/>
  <c r="DG19" i="1" s="1"/>
  <c r="AJ53" i="1"/>
  <c r="DH19" i="1" s="1"/>
  <c r="AK53" i="1"/>
  <c r="DI19" i="1" s="1"/>
  <c r="AL53" i="1"/>
  <c r="DJ19" i="1" s="1"/>
  <c r="AM53" i="1"/>
  <c r="DK19" i="1" s="1"/>
  <c r="AN53" i="1"/>
  <c r="DL19" i="1" s="1"/>
  <c r="AO53" i="1"/>
  <c r="DM19" i="1" s="1"/>
  <c r="AP53" i="1"/>
  <c r="DN19" i="1" s="1"/>
  <c r="AQ53" i="1"/>
  <c r="DO19" i="1" s="1"/>
  <c r="AR53" i="1"/>
  <c r="DP19" i="1" s="1"/>
  <c r="AS53" i="1"/>
  <c r="DQ19" i="1" s="1"/>
  <c r="AT53" i="1"/>
  <c r="DR19" i="1" s="1"/>
  <c r="AA54" i="1"/>
  <c r="BG20" i="1" s="1"/>
  <c r="AB54" i="1"/>
  <c r="BH20" i="1" s="1"/>
  <c r="AC54" i="1"/>
  <c r="BI20" i="1" s="1"/>
  <c r="AD54" i="1"/>
  <c r="BJ20" i="1" s="1"/>
  <c r="AE54" i="1"/>
  <c r="BK20" i="1" s="1"/>
  <c r="AF54" i="1"/>
  <c r="BL20" i="1" s="1"/>
  <c r="AG54" i="1"/>
  <c r="BM20" i="1" s="1"/>
  <c r="AH54" i="1"/>
  <c r="BN20" i="1" s="1"/>
  <c r="AI54" i="1"/>
  <c r="BO20" i="1" s="1"/>
  <c r="AJ54" i="1"/>
  <c r="BP20" i="1" s="1"/>
  <c r="AK54" i="1"/>
  <c r="BQ20" i="1" s="1"/>
  <c r="AL54" i="1"/>
  <c r="BR20" i="1" s="1"/>
  <c r="AM54" i="1"/>
  <c r="BS20" i="1" s="1"/>
  <c r="AN54" i="1"/>
  <c r="BT20" i="1" s="1"/>
  <c r="AO54" i="1"/>
  <c r="BU20" i="1" s="1"/>
  <c r="AP54" i="1"/>
  <c r="BV20" i="1" s="1"/>
  <c r="AQ54" i="1"/>
  <c r="BW20" i="1" s="1"/>
  <c r="AR54" i="1"/>
  <c r="BX20" i="1" s="1"/>
  <c r="AS54" i="1"/>
  <c r="BY20" i="1" s="1"/>
  <c r="AT54" i="1"/>
  <c r="BZ20" i="1" s="1"/>
  <c r="AA55" i="1"/>
  <c r="CC20" i="1" s="1"/>
  <c r="AB55" i="1"/>
  <c r="CD20" i="1" s="1"/>
  <c r="AC55" i="1"/>
  <c r="CE20" i="1" s="1"/>
  <c r="AD55" i="1"/>
  <c r="CF20" i="1" s="1"/>
  <c r="AE55" i="1"/>
  <c r="CG20" i="1" s="1"/>
  <c r="AF55" i="1"/>
  <c r="CH20" i="1" s="1"/>
  <c r="AG55" i="1"/>
  <c r="CI20" i="1" s="1"/>
  <c r="AH55" i="1"/>
  <c r="CJ20" i="1" s="1"/>
  <c r="AI55" i="1"/>
  <c r="CK20" i="1" s="1"/>
  <c r="AJ55" i="1"/>
  <c r="CL20" i="1" s="1"/>
  <c r="AK55" i="1"/>
  <c r="CM20" i="1" s="1"/>
  <c r="AL55" i="1"/>
  <c r="CN20" i="1" s="1"/>
  <c r="AM55" i="1"/>
  <c r="CO20" i="1" s="1"/>
  <c r="AN55" i="1"/>
  <c r="CP20" i="1" s="1"/>
  <c r="AO55" i="1"/>
  <c r="CQ20" i="1" s="1"/>
  <c r="AP55" i="1"/>
  <c r="CR20" i="1" s="1"/>
  <c r="AQ55" i="1"/>
  <c r="CS20" i="1" s="1"/>
  <c r="AR55" i="1"/>
  <c r="CT20" i="1" s="1"/>
  <c r="AS55" i="1"/>
  <c r="CU20" i="1" s="1"/>
  <c r="AT55" i="1"/>
  <c r="CV20" i="1" s="1"/>
  <c r="AA56" i="1"/>
  <c r="CY20" i="1" s="1"/>
  <c r="AB56" i="1"/>
  <c r="CZ20" i="1" s="1"/>
  <c r="AC56" i="1"/>
  <c r="DA20" i="1" s="1"/>
  <c r="AD56" i="1"/>
  <c r="DB20" i="1" s="1"/>
  <c r="AE56" i="1"/>
  <c r="DC20" i="1" s="1"/>
  <c r="AF56" i="1"/>
  <c r="DD20" i="1" s="1"/>
  <c r="AG56" i="1"/>
  <c r="DE20" i="1" s="1"/>
  <c r="AH56" i="1"/>
  <c r="DF20" i="1" s="1"/>
  <c r="AI56" i="1"/>
  <c r="DG20" i="1" s="1"/>
  <c r="AJ56" i="1"/>
  <c r="DH20" i="1" s="1"/>
  <c r="AK56" i="1"/>
  <c r="DI20" i="1" s="1"/>
  <c r="AL56" i="1"/>
  <c r="DJ20" i="1" s="1"/>
  <c r="AM56" i="1"/>
  <c r="DK20" i="1" s="1"/>
  <c r="AN56" i="1"/>
  <c r="DL20" i="1" s="1"/>
  <c r="AO56" i="1"/>
  <c r="DM20" i="1" s="1"/>
  <c r="AP56" i="1"/>
  <c r="DN20" i="1" s="1"/>
  <c r="AQ56" i="1"/>
  <c r="DO20" i="1" s="1"/>
  <c r="AR56" i="1"/>
  <c r="DP20" i="1" s="1"/>
  <c r="AS56" i="1"/>
  <c r="DQ20" i="1" s="1"/>
  <c r="AT56" i="1"/>
  <c r="DR20" i="1" s="1"/>
  <c r="AA57" i="1"/>
  <c r="BG21" i="1" s="1"/>
  <c r="AB57" i="1"/>
  <c r="BH21" i="1" s="1"/>
  <c r="AC57" i="1"/>
  <c r="BI21" i="1" s="1"/>
  <c r="AD57" i="1"/>
  <c r="BJ21" i="1" s="1"/>
  <c r="AE57" i="1"/>
  <c r="BK21" i="1" s="1"/>
  <c r="AF57" i="1"/>
  <c r="BL21" i="1" s="1"/>
  <c r="AG57" i="1"/>
  <c r="BM21" i="1" s="1"/>
  <c r="AH57" i="1"/>
  <c r="BN21" i="1" s="1"/>
  <c r="AI57" i="1"/>
  <c r="BO21" i="1" s="1"/>
  <c r="AJ57" i="1"/>
  <c r="BP21" i="1" s="1"/>
  <c r="AK57" i="1"/>
  <c r="BQ21" i="1" s="1"/>
  <c r="AL57" i="1"/>
  <c r="BR21" i="1" s="1"/>
  <c r="AM57" i="1"/>
  <c r="BS21" i="1" s="1"/>
  <c r="AN57" i="1"/>
  <c r="BT21" i="1" s="1"/>
  <c r="AO57" i="1"/>
  <c r="BU21" i="1" s="1"/>
  <c r="AP57" i="1"/>
  <c r="BV21" i="1" s="1"/>
  <c r="AQ57" i="1"/>
  <c r="BW21" i="1" s="1"/>
  <c r="AR57" i="1"/>
  <c r="BX21" i="1" s="1"/>
  <c r="AS57" i="1"/>
  <c r="BY21" i="1" s="1"/>
  <c r="AT57" i="1"/>
  <c r="BZ21" i="1" s="1"/>
  <c r="AA58" i="1"/>
  <c r="CC21" i="1" s="1"/>
  <c r="AB58" i="1"/>
  <c r="CD21" i="1" s="1"/>
  <c r="AC58" i="1"/>
  <c r="CE21" i="1" s="1"/>
  <c r="AD58" i="1"/>
  <c r="CF21" i="1" s="1"/>
  <c r="AE58" i="1"/>
  <c r="CG21" i="1" s="1"/>
  <c r="AF58" i="1"/>
  <c r="CH21" i="1" s="1"/>
  <c r="AG58" i="1"/>
  <c r="CI21" i="1" s="1"/>
  <c r="AH58" i="1"/>
  <c r="CJ21" i="1" s="1"/>
  <c r="AI58" i="1"/>
  <c r="CK21" i="1" s="1"/>
  <c r="AJ58" i="1"/>
  <c r="CL21" i="1" s="1"/>
  <c r="AK58" i="1"/>
  <c r="CM21" i="1" s="1"/>
  <c r="AL58" i="1"/>
  <c r="CN21" i="1" s="1"/>
  <c r="AM58" i="1"/>
  <c r="CO21" i="1" s="1"/>
  <c r="AN58" i="1"/>
  <c r="CP21" i="1" s="1"/>
  <c r="AO58" i="1"/>
  <c r="CQ21" i="1" s="1"/>
  <c r="AP58" i="1"/>
  <c r="CR21" i="1" s="1"/>
  <c r="AQ58" i="1"/>
  <c r="CS21" i="1" s="1"/>
  <c r="AR58" i="1"/>
  <c r="CT21" i="1" s="1"/>
  <c r="AS58" i="1"/>
  <c r="CU21" i="1" s="1"/>
  <c r="AT58" i="1"/>
  <c r="CV21" i="1" s="1"/>
  <c r="AA59" i="1"/>
  <c r="CY21" i="1" s="1"/>
  <c r="AB59" i="1"/>
  <c r="CZ21" i="1" s="1"/>
  <c r="AC59" i="1"/>
  <c r="DA21" i="1" s="1"/>
  <c r="AD59" i="1"/>
  <c r="DB21" i="1" s="1"/>
  <c r="AE59" i="1"/>
  <c r="DC21" i="1" s="1"/>
  <c r="AF59" i="1"/>
  <c r="DD21" i="1" s="1"/>
  <c r="AG59" i="1"/>
  <c r="DE21" i="1" s="1"/>
  <c r="AH59" i="1"/>
  <c r="DF21" i="1" s="1"/>
  <c r="AI59" i="1"/>
  <c r="DG21" i="1" s="1"/>
  <c r="AJ59" i="1"/>
  <c r="DH21" i="1" s="1"/>
  <c r="AK59" i="1"/>
  <c r="DI21" i="1" s="1"/>
  <c r="AL59" i="1"/>
  <c r="DJ21" i="1" s="1"/>
  <c r="AM59" i="1"/>
  <c r="DK21" i="1" s="1"/>
  <c r="AN59" i="1"/>
  <c r="DL21" i="1" s="1"/>
  <c r="AO59" i="1"/>
  <c r="DM21" i="1" s="1"/>
  <c r="AP59" i="1"/>
  <c r="DN21" i="1" s="1"/>
  <c r="AQ59" i="1"/>
  <c r="DO21" i="1" s="1"/>
  <c r="AR59" i="1"/>
  <c r="DP21" i="1" s="1"/>
  <c r="AS59" i="1"/>
  <c r="DQ21" i="1" s="1"/>
  <c r="AT59" i="1"/>
  <c r="DR21" i="1" s="1"/>
  <c r="AA60" i="1"/>
  <c r="BG22" i="1" s="1"/>
  <c r="AB60" i="1"/>
  <c r="BH22" i="1" s="1"/>
  <c r="AC60" i="1"/>
  <c r="BI22" i="1" s="1"/>
  <c r="AD60" i="1"/>
  <c r="BJ22" i="1" s="1"/>
  <c r="AE60" i="1"/>
  <c r="BK22" i="1" s="1"/>
  <c r="AF60" i="1"/>
  <c r="BL22" i="1" s="1"/>
  <c r="AG60" i="1"/>
  <c r="BM22" i="1" s="1"/>
  <c r="AH60" i="1"/>
  <c r="BN22" i="1" s="1"/>
  <c r="AI60" i="1"/>
  <c r="BO22" i="1" s="1"/>
  <c r="AJ60" i="1"/>
  <c r="BP22" i="1" s="1"/>
  <c r="AK60" i="1"/>
  <c r="BQ22" i="1" s="1"/>
  <c r="AL60" i="1"/>
  <c r="BR22" i="1" s="1"/>
  <c r="AM60" i="1"/>
  <c r="BS22" i="1" s="1"/>
  <c r="AN60" i="1"/>
  <c r="BT22" i="1" s="1"/>
  <c r="AO60" i="1"/>
  <c r="BU22" i="1" s="1"/>
  <c r="AP60" i="1"/>
  <c r="BV22" i="1" s="1"/>
  <c r="AQ60" i="1"/>
  <c r="BW22" i="1" s="1"/>
  <c r="AR60" i="1"/>
  <c r="BX22" i="1" s="1"/>
  <c r="AS60" i="1"/>
  <c r="BY22" i="1" s="1"/>
  <c r="AT60" i="1"/>
  <c r="BZ22" i="1" s="1"/>
  <c r="AA61" i="1"/>
  <c r="CC22" i="1" s="1"/>
  <c r="AB61" i="1"/>
  <c r="CD22" i="1" s="1"/>
  <c r="AC61" i="1"/>
  <c r="CE22" i="1" s="1"/>
  <c r="AD61" i="1"/>
  <c r="CF22" i="1" s="1"/>
  <c r="AE61" i="1"/>
  <c r="CG22" i="1" s="1"/>
  <c r="AF61" i="1"/>
  <c r="CH22" i="1" s="1"/>
  <c r="AG61" i="1"/>
  <c r="CI22" i="1" s="1"/>
  <c r="AH61" i="1"/>
  <c r="CJ22" i="1" s="1"/>
  <c r="AI61" i="1"/>
  <c r="CK22" i="1" s="1"/>
  <c r="AJ61" i="1"/>
  <c r="CL22" i="1" s="1"/>
  <c r="AK61" i="1"/>
  <c r="CM22" i="1" s="1"/>
  <c r="AL61" i="1"/>
  <c r="CN22" i="1" s="1"/>
  <c r="AM61" i="1"/>
  <c r="CO22" i="1" s="1"/>
  <c r="AN61" i="1"/>
  <c r="CP22" i="1" s="1"/>
  <c r="AO61" i="1"/>
  <c r="CQ22" i="1" s="1"/>
  <c r="AP61" i="1"/>
  <c r="CR22" i="1" s="1"/>
  <c r="AQ61" i="1"/>
  <c r="CS22" i="1" s="1"/>
  <c r="AR61" i="1"/>
  <c r="CT22" i="1" s="1"/>
  <c r="AS61" i="1"/>
  <c r="CU22" i="1" s="1"/>
  <c r="AT61" i="1"/>
  <c r="CV22" i="1" s="1"/>
  <c r="AA62" i="1"/>
  <c r="CY22" i="1" s="1"/>
  <c r="AB62" i="1"/>
  <c r="CZ22" i="1" s="1"/>
  <c r="AC62" i="1"/>
  <c r="DA22" i="1" s="1"/>
  <c r="AD62" i="1"/>
  <c r="DB22" i="1" s="1"/>
  <c r="AE62" i="1"/>
  <c r="DC22" i="1" s="1"/>
  <c r="AF62" i="1"/>
  <c r="DD22" i="1" s="1"/>
  <c r="AG62" i="1"/>
  <c r="DE22" i="1" s="1"/>
  <c r="AH62" i="1"/>
  <c r="DF22" i="1" s="1"/>
  <c r="AI62" i="1"/>
  <c r="DG22" i="1" s="1"/>
  <c r="AJ62" i="1"/>
  <c r="DH22" i="1" s="1"/>
  <c r="AK62" i="1"/>
  <c r="DI22" i="1" s="1"/>
  <c r="AL62" i="1"/>
  <c r="DJ22" i="1" s="1"/>
  <c r="AM62" i="1"/>
  <c r="DK22" i="1" s="1"/>
  <c r="AN62" i="1"/>
  <c r="DL22" i="1" s="1"/>
  <c r="AO62" i="1"/>
  <c r="DM22" i="1" s="1"/>
  <c r="AP62" i="1"/>
  <c r="DN22" i="1" s="1"/>
  <c r="AQ62" i="1"/>
  <c r="DO22" i="1" s="1"/>
  <c r="AR62" i="1"/>
  <c r="DP22" i="1" s="1"/>
  <c r="AS62" i="1"/>
  <c r="DQ22" i="1" s="1"/>
  <c r="AT62" i="1"/>
  <c r="DR22" i="1" s="1"/>
  <c r="AA63" i="1"/>
  <c r="BG23" i="1" s="1"/>
  <c r="AB63" i="1"/>
  <c r="BH23" i="1" s="1"/>
  <c r="AC63" i="1"/>
  <c r="BI23" i="1" s="1"/>
  <c r="AD63" i="1"/>
  <c r="BJ23" i="1" s="1"/>
  <c r="AE63" i="1"/>
  <c r="BK23" i="1" s="1"/>
  <c r="AF63" i="1"/>
  <c r="BL23" i="1" s="1"/>
  <c r="AG63" i="1"/>
  <c r="BM23" i="1" s="1"/>
  <c r="AH63" i="1"/>
  <c r="BN23" i="1" s="1"/>
  <c r="AI63" i="1"/>
  <c r="BO23" i="1" s="1"/>
  <c r="AJ63" i="1"/>
  <c r="BP23" i="1" s="1"/>
  <c r="AK63" i="1"/>
  <c r="BQ23" i="1" s="1"/>
  <c r="AL63" i="1"/>
  <c r="BR23" i="1" s="1"/>
  <c r="AM63" i="1"/>
  <c r="BS23" i="1" s="1"/>
  <c r="AN63" i="1"/>
  <c r="BT23" i="1" s="1"/>
  <c r="AO63" i="1"/>
  <c r="BU23" i="1" s="1"/>
  <c r="AP63" i="1"/>
  <c r="BV23" i="1" s="1"/>
  <c r="AQ63" i="1"/>
  <c r="BW23" i="1" s="1"/>
  <c r="AR63" i="1"/>
  <c r="BX23" i="1" s="1"/>
  <c r="AS63" i="1"/>
  <c r="BY23" i="1" s="1"/>
  <c r="AT63" i="1"/>
  <c r="BZ23" i="1" s="1"/>
  <c r="AA64" i="1"/>
  <c r="CC23" i="1" s="1"/>
  <c r="AB64" i="1"/>
  <c r="CD23" i="1" s="1"/>
  <c r="AC64" i="1"/>
  <c r="CE23" i="1" s="1"/>
  <c r="AD64" i="1"/>
  <c r="CF23" i="1" s="1"/>
  <c r="AE64" i="1"/>
  <c r="CG23" i="1" s="1"/>
  <c r="AF64" i="1"/>
  <c r="CH23" i="1" s="1"/>
  <c r="AG64" i="1"/>
  <c r="CI23" i="1" s="1"/>
  <c r="AH64" i="1"/>
  <c r="CJ23" i="1" s="1"/>
  <c r="AI64" i="1"/>
  <c r="CK23" i="1" s="1"/>
  <c r="AJ64" i="1"/>
  <c r="CL23" i="1" s="1"/>
  <c r="AK64" i="1"/>
  <c r="CM23" i="1" s="1"/>
  <c r="AL64" i="1"/>
  <c r="CN23" i="1" s="1"/>
  <c r="AM64" i="1"/>
  <c r="CO23" i="1" s="1"/>
  <c r="AN64" i="1"/>
  <c r="CP23" i="1" s="1"/>
  <c r="AO64" i="1"/>
  <c r="CQ23" i="1" s="1"/>
  <c r="AP64" i="1"/>
  <c r="CR23" i="1" s="1"/>
  <c r="AQ64" i="1"/>
  <c r="CS23" i="1" s="1"/>
  <c r="AR64" i="1"/>
  <c r="CT23" i="1" s="1"/>
  <c r="AS64" i="1"/>
  <c r="CU23" i="1" s="1"/>
  <c r="AT64" i="1"/>
  <c r="CV23" i="1" s="1"/>
  <c r="AA65" i="1"/>
  <c r="CY23" i="1" s="1"/>
  <c r="AB65" i="1"/>
  <c r="CZ23" i="1" s="1"/>
  <c r="AC65" i="1"/>
  <c r="DA23" i="1" s="1"/>
  <c r="AD65" i="1"/>
  <c r="DB23" i="1" s="1"/>
  <c r="AE65" i="1"/>
  <c r="DC23" i="1" s="1"/>
  <c r="AF65" i="1"/>
  <c r="DD23" i="1" s="1"/>
  <c r="AG65" i="1"/>
  <c r="DE23" i="1" s="1"/>
  <c r="AH65" i="1"/>
  <c r="DF23" i="1" s="1"/>
  <c r="AI65" i="1"/>
  <c r="DG23" i="1" s="1"/>
  <c r="AJ65" i="1"/>
  <c r="DH23" i="1" s="1"/>
  <c r="AK65" i="1"/>
  <c r="DI23" i="1" s="1"/>
  <c r="AL65" i="1"/>
  <c r="DJ23" i="1" s="1"/>
  <c r="AM65" i="1"/>
  <c r="DK23" i="1" s="1"/>
  <c r="AN65" i="1"/>
  <c r="DL23" i="1" s="1"/>
  <c r="AO65" i="1"/>
  <c r="DM23" i="1" s="1"/>
  <c r="AP65" i="1"/>
  <c r="DN23" i="1" s="1"/>
  <c r="AQ65" i="1"/>
  <c r="DO23" i="1" s="1"/>
  <c r="AR65" i="1"/>
  <c r="DP23" i="1" s="1"/>
  <c r="AS65" i="1"/>
  <c r="DQ23" i="1" s="1"/>
  <c r="AT65" i="1"/>
  <c r="DR23" i="1" s="1"/>
  <c r="AA66" i="1"/>
  <c r="BG24" i="1" s="1"/>
  <c r="AB66" i="1"/>
  <c r="BH24" i="1" s="1"/>
  <c r="AC66" i="1"/>
  <c r="BI24" i="1" s="1"/>
  <c r="AD66" i="1"/>
  <c r="BJ24" i="1" s="1"/>
  <c r="AE66" i="1"/>
  <c r="BK24" i="1" s="1"/>
  <c r="AF66" i="1"/>
  <c r="BL24" i="1" s="1"/>
  <c r="AG66" i="1"/>
  <c r="BM24" i="1" s="1"/>
  <c r="AH66" i="1"/>
  <c r="BN24" i="1" s="1"/>
  <c r="AI66" i="1"/>
  <c r="BO24" i="1" s="1"/>
  <c r="AJ66" i="1"/>
  <c r="BP24" i="1" s="1"/>
  <c r="AK66" i="1"/>
  <c r="BQ24" i="1" s="1"/>
  <c r="AL66" i="1"/>
  <c r="BR24" i="1" s="1"/>
  <c r="AM66" i="1"/>
  <c r="BS24" i="1" s="1"/>
  <c r="AN66" i="1"/>
  <c r="BT24" i="1" s="1"/>
  <c r="AO66" i="1"/>
  <c r="BU24" i="1" s="1"/>
  <c r="AP66" i="1"/>
  <c r="BV24" i="1" s="1"/>
  <c r="AQ66" i="1"/>
  <c r="BW24" i="1" s="1"/>
  <c r="AR66" i="1"/>
  <c r="BX24" i="1" s="1"/>
  <c r="AS66" i="1"/>
  <c r="BY24" i="1" s="1"/>
  <c r="AT66" i="1"/>
  <c r="BZ24" i="1" s="1"/>
  <c r="AA67" i="1"/>
  <c r="CC24" i="1" s="1"/>
  <c r="AB67" i="1"/>
  <c r="CD24" i="1" s="1"/>
  <c r="AC67" i="1"/>
  <c r="CE24" i="1" s="1"/>
  <c r="AD67" i="1"/>
  <c r="CF24" i="1" s="1"/>
  <c r="AE67" i="1"/>
  <c r="CG24" i="1" s="1"/>
  <c r="AF67" i="1"/>
  <c r="CH24" i="1" s="1"/>
  <c r="AG67" i="1"/>
  <c r="CI24" i="1" s="1"/>
  <c r="AH67" i="1"/>
  <c r="CJ24" i="1" s="1"/>
  <c r="AI67" i="1"/>
  <c r="CK24" i="1" s="1"/>
  <c r="AJ67" i="1"/>
  <c r="CL24" i="1" s="1"/>
  <c r="AK67" i="1"/>
  <c r="CM24" i="1" s="1"/>
  <c r="AL67" i="1"/>
  <c r="CN24" i="1" s="1"/>
  <c r="AM67" i="1"/>
  <c r="CO24" i="1" s="1"/>
  <c r="AN67" i="1"/>
  <c r="CP24" i="1" s="1"/>
  <c r="AO67" i="1"/>
  <c r="CQ24" i="1" s="1"/>
  <c r="AP67" i="1"/>
  <c r="CR24" i="1" s="1"/>
  <c r="AQ67" i="1"/>
  <c r="CS24" i="1" s="1"/>
  <c r="AR67" i="1"/>
  <c r="CT24" i="1" s="1"/>
  <c r="AS67" i="1"/>
  <c r="CU24" i="1" s="1"/>
  <c r="AT67" i="1"/>
  <c r="CV24" i="1" s="1"/>
  <c r="AA68" i="1"/>
  <c r="CY24" i="1" s="1"/>
  <c r="AB68" i="1"/>
  <c r="CZ24" i="1" s="1"/>
  <c r="AC68" i="1"/>
  <c r="DA24" i="1" s="1"/>
  <c r="AD68" i="1"/>
  <c r="DB24" i="1" s="1"/>
  <c r="AE68" i="1"/>
  <c r="DC24" i="1" s="1"/>
  <c r="AF68" i="1"/>
  <c r="DD24" i="1" s="1"/>
  <c r="AG68" i="1"/>
  <c r="DE24" i="1" s="1"/>
  <c r="AH68" i="1"/>
  <c r="DF24" i="1" s="1"/>
  <c r="AI68" i="1"/>
  <c r="DG24" i="1" s="1"/>
  <c r="AJ68" i="1"/>
  <c r="DH24" i="1" s="1"/>
  <c r="AK68" i="1"/>
  <c r="DI24" i="1" s="1"/>
  <c r="AL68" i="1"/>
  <c r="DJ24" i="1" s="1"/>
  <c r="AM68" i="1"/>
  <c r="DK24" i="1" s="1"/>
  <c r="AN68" i="1"/>
  <c r="DL24" i="1" s="1"/>
  <c r="AO68" i="1"/>
  <c r="DM24" i="1" s="1"/>
  <c r="AP68" i="1"/>
  <c r="DN24" i="1" s="1"/>
  <c r="AQ68" i="1"/>
  <c r="DO24" i="1" s="1"/>
  <c r="AR68" i="1"/>
  <c r="DP24" i="1" s="1"/>
  <c r="AS68" i="1"/>
  <c r="DQ24" i="1" s="1"/>
  <c r="AT68" i="1"/>
  <c r="DR24" i="1" s="1"/>
  <c r="AA69" i="1"/>
  <c r="BG25" i="1" s="1"/>
  <c r="AB69" i="1"/>
  <c r="BH25" i="1" s="1"/>
  <c r="AC69" i="1"/>
  <c r="BI25" i="1" s="1"/>
  <c r="AD69" i="1"/>
  <c r="BJ25" i="1" s="1"/>
  <c r="AE69" i="1"/>
  <c r="BK25" i="1" s="1"/>
  <c r="AF69" i="1"/>
  <c r="BL25" i="1" s="1"/>
  <c r="AG69" i="1"/>
  <c r="BM25" i="1" s="1"/>
  <c r="AH69" i="1"/>
  <c r="BN25" i="1" s="1"/>
  <c r="AI69" i="1"/>
  <c r="BO25" i="1" s="1"/>
  <c r="AJ69" i="1"/>
  <c r="BP25" i="1" s="1"/>
  <c r="AK69" i="1"/>
  <c r="BQ25" i="1" s="1"/>
  <c r="AL69" i="1"/>
  <c r="BR25" i="1" s="1"/>
  <c r="AM69" i="1"/>
  <c r="BS25" i="1" s="1"/>
  <c r="AN69" i="1"/>
  <c r="BT25" i="1" s="1"/>
  <c r="AO69" i="1"/>
  <c r="BU25" i="1" s="1"/>
  <c r="AP69" i="1"/>
  <c r="BV25" i="1" s="1"/>
  <c r="AQ69" i="1"/>
  <c r="BW25" i="1" s="1"/>
  <c r="AR69" i="1"/>
  <c r="BX25" i="1" s="1"/>
  <c r="AS69" i="1"/>
  <c r="BY25" i="1" s="1"/>
  <c r="AT69" i="1"/>
  <c r="BZ25" i="1" s="1"/>
  <c r="AA70" i="1"/>
  <c r="CC25" i="1" s="1"/>
  <c r="AB70" i="1"/>
  <c r="CD25" i="1" s="1"/>
  <c r="AC70" i="1"/>
  <c r="CE25" i="1" s="1"/>
  <c r="AD70" i="1"/>
  <c r="CF25" i="1" s="1"/>
  <c r="AE70" i="1"/>
  <c r="CG25" i="1" s="1"/>
  <c r="AF70" i="1"/>
  <c r="CH25" i="1" s="1"/>
  <c r="AG70" i="1"/>
  <c r="CI25" i="1" s="1"/>
  <c r="AH70" i="1"/>
  <c r="CJ25" i="1" s="1"/>
  <c r="AI70" i="1"/>
  <c r="CK25" i="1" s="1"/>
  <c r="AJ70" i="1"/>
  <c r="CL25" i="1" s="1"/>
  <c r="AK70" i="1"/>
  <c r="CM25" i="1" s="1"/>
  <c r="AL70" i="1"/>
  <c r="CN25" i="1" s="1"/>
  <c r="AM70" i="1"/>
  <c r="CO25" i="1" s="1"/>
  <c r="AN70" i="1"/>
  <c r="CP25" i="1" s="1"/>
  <c r="AO70" i="1"/>
  <c r="CQ25" i="1" s="1"/>
  <c r="AP70" i="1"/>
  <c r="CR25" i="1" s="1"/>
  <c r="AQ70" i="1"/>
  <c r="CS25" i="1" s="1"/>
  <c r="AR70" i="1"/>
  <c r="CT25" i="1" s="1"/>
  <c r="AS70" i="1"/>
  <c r="CU25" i="1" s="1"/>
  <c r="AT70" i="1"/>
  <c r="CV25" i="1" s="1"/>
  <c r="AA71" i="1"/>
  <c r="CY25" i="1" s="1"/>
  <c r="AB71" i="1"/>
  <c r="CZ25" i="1" s="1"/>
  <c r="AC71" i="1"/>
  <c r="DA25" i="1" s="1"/>
  <c r="AD71" i="1"/>
  <c r="DB25" i="1" s="1"/>
  <c r="AE71" i="1"/>
  <c r="DC25" i="1" s="1"/>
  <c r="AF71" i="1"/>
  <c r="DD25" i="1" s="1"/>
  <c r="AG71" i="1"/>
  <c r="DE25" i="1" s="1"/>
  <c r="AH71" i="1"/>
  <c r="DF25" i="1" s="1"/>
  <c r="AI71" i="1"/>
  <c r="DG25" i="1" s="1"/>
  <c r="AJ71" i="1"/>
  <c r="DH25" i="1" s="1"/>
  <c r="AK71" i="1"/>
  <c r="DI25" i="1" s="1"/>
  <c r="AL71" i="1"/>
  <c r="DJ25" i="1" s="1"/>
  <c r="AM71" i="1"/>
  <c r="DK25" i="1" s="1"/>
  <c r="AN71" i="1"/>
  <c r="DL25" i="1" s="1"/>
  <c r="AO71" i="1"/>
  <c r="DM25" i="1" s="1"/>
  <c r="AP71" i="1"/>
  <c r="DN25" i="1" s="1"/>
  <c r="AQ71" i="1"/>
  <c r="DO25" i="1" s="1"/>
  <c r="AR71" i="1"/>
  <c r="DP25" i="1" s="1"/>
  <c r="AS71" i="1"/>
  <c r="DQ25" i="1" s="1"/>
  <c r="AT71" i="1"/>
  <c r="DR25" i="1" s="1"/>
  <c r="AA72" i="1"/>
  <c r="BG26" i="1" s="1"/>
  <c r="AB72" i="1"/>
  <c r="BH26" i="1" s="1"/>
  <c r="AC72" i="1"/>
  <c r="BI26" i="1" s="1"/>
  <c r="AD72" i="1"/>
  <c r="BJ26" i="1" s="1"/>
  <c r="AE72" i="1"/>
  <c r="BK26" i="1" s="1"/>
  <c r="AF72" i="1"/>
  <c r="BL26" i="1" s="1"/>
  <c r="AG72" i="1"/>
  <c r="BM26" i="1" s="1"/>
  <c r="AH72" i="1"/>
  <c r="BN26" i="1" s="1"/>
  <c r="AI72" i="1"/>
  <c r="BO26" i="1" s="1"/>
  <c r="AJ72" i="1"/>
  <c r="BP26" i="1" s="1"/>
  <c r="AK72" i="1"/>
  <c r="BQ26" i="1" s="1"/>
  <c r="AL72" i="1"/>
  <c r="BR26" i="1" s="1"/>
  <c r="AM72" i="1"/>
  <c r="BS26" i="1" s="1"/>
  <c r="AN72" i="1"/>
  <c r="BT26" i="1" s="1"/>
  <c r="AO72" i="1"/>
  <c r="BU26" i="1" s="1"/>
  <c r="AP72" i="1"/>
  <c r="BV26" i="1" s="1"/>
  <c r="AQ72" i="1"/>
  <c r="BW26" i="1" s="1"/>
  <c r="AR72" i="1"/>
  <c r="BX26" i="1" s="1"/>
  <c r="AS72" i="1"/>
  <c r="BY26" i="1" s="1"/>
  <c r="AT72" i="1"/>
  <c r="BZ26" i="1" s="1"/>
  <c r="AA73" i="1"/>
  <c r="CC26" i="1" s="1"/>
  <c r="AB73" i="1"/>
  <c r="CD26" i="1" s="1"/>
  <c r="AC73" i="1"/>
  <c r="CE26" i="1" s="1"/>
  <c r="AD73" i="1"/>
  <c r="CF26" i="1" s="1"/>
  <c r="AE73" i="1"/>
  <c r="CG26" i="1" s="1"/>
  <c r="AF73" i="1"/>
  <c r="CH26" i="1" s="1"/>
  <c r="AG73" i="1"/>
  <c r="CI26" i="1" s="1"/>
  <c r="AH73" i="1"/>
  <c r="CJ26" i="1" s="1"/>
  <c r="AI73" i="1"/>
  <c r="CK26" i="1" s="1"/>
  <c r="AJ73" i="1"/>
  <c r="CL26" i="1" s="1"/>
  <c r="AK73" i="1"/>
  <c r="CM26" i="1" s="1"/>
  <c r="AL73" i="1"/>
  <c r="CN26" i="1" s="1"/>
  <c r="AM73" i="1"/>
  <c r="CO26" i="1" s="1"/>
  <c r="AN73" i="1"/>
  <c r="CP26" i="1" s="1"/>
  <c r="AO73" i="1"/>
  <c r="CQ26" i="1" s="1"/>
  <c r="AP73" i="1"/>
  <c r="CR26" i="1" s="1"/>
  <c r="AQ73" i="1"/>
  <c r="CS26" i="1" s="1"/>
  <c r="AR73" i="1"/>
  <c r="CT26" i="1" s="1"/>
  <c r="AS73" i="1"/>
  <c r="CU26" i="1" s="1"/>
  <c r="AT73" i="1"/>
  <c r="CV26" i="1" s="1"/>
  <c r="AA74" i="1"/>
  <c r="CY26" i="1" s="1"/>
  <c r="AB74" i="1"/>
  <c r="CZ26" i="1" s="1"/>
  <c r="AC74" i="1"/>
  <c r="DA26" i="1" s="1"/>
  <c r="AD74" i="1"/>
  <c r="DB26" i="1" s="1"/>
  <c r="AE74" i="1"/>
  <c r="DC26" i="1" s="1"/>
  <c r="AF74" i="1"/>
  <c r="DD26" i="1" s="1"/>
  <c r="AG74" i="1"/>
  <c r="DE26" i="1" s="1"/>
  <c r="AH74" i="1"/>
  <c r="DF26" i="1" s="1"/>
  <c r="AI74" i="1"/>
  <c r="DG26" i="1" s="1"/>
  <c r="AJ74" i="1"/>
  <c r="DH26" i="1" s="1"/>
  <c r="AK74" i="1"/>
  <c r="DI26" i="1" s="1"/>
  <c r="AL74" i="1"/>
  <c r="DJ26" i="1" s="1"/>
  <c r="AM74" i="1"/>
  <c r="DK26" i="1" s="1"/>
  <c r="AN74" i="1"/>
  <c r="DL26" i="1" s="1"/>
  <c r="AO74" i="1"/>
  <c r="DM26" i="1" s="1"/>
  <c r="AP74" i="1"/>
  <c r="DN26" i="1" s="1"/>
  <c r="AQ74" i="1"/>
  <c r="DO26" i="1" s="1"/>
  <c r="AR74" i="1"/>
  <c r="DP26" i="1" s="1"/>
  <c r="AS74" i="1"/>
  <c r="DQ26" i="1" s="1"/>
  <c r="AT74" i="1"/>
  <c r="DR26" i="1" s="1"/>
  <c r="AA75" i="1"/>
  <c r="BG27" i="1" s="1"/>
  <c r="AB75" i="1"/>
  <c r="BH27" i="1" s="1"/>
  <c r="AC75" i="1"/>
  <c r="BI27" i="1" s="1"/>
  <c r="AD75" i="1"/>
  <c r="BJ27" i="1" s="1"/>
  <c r="AE75" i="1"/>
  <c r="BK27" i="1" s="1"/>
  <c r="AF75" i="1"/>
  <c r="BL27" i="1" s="1"/>
  <c r="AG75" i="1"/>
  <c r="BM27" i="1" s="1"/>
  <c r="AH75" i="1"/>
  <c r="BN27" i="1" s="1"/>
  <c r="AI75" i="1"/>
  <c r="BO27" i="1" s="1"/>
  <c r="AJ75" i="1"/>
  <c r="BP27" i="1" s="1"/>
  <c r="AK75" i="1"/>
  <c r="BQ27" i="1" s="1"/>
  <c r="AL75" i="1"/>
  <c r="BR27" i="1" s="1"/>
  <c r="AM75" i="1"/>
  <c r="BS27" i="1" s="1"/>
  <c r="AN75" i="1"/>
  <c r="BT27" i="1" s="1"/>
  <c r="AO75" i="1"/>
  <c r="BU27" i="1" s="1"/>
  <c r="AP75" i="1"/>
  <c r="BV27" i="1" s="1"/>
  <c r="AQ75" i="1"/>
  <c r="BW27" i="1" s="1"/>
  <c r="AR75" i="1"/>
  <c r="BX27" i="1" s="1"/>
  <c r="AS75" i="1"/>
  <c r="BY27" i="1" s="1"/>
  <c r="AT75" i="1"/>
  <c r="BZ27" i="1" s="1"/>
  <c r="AA76" i="1"/>
  <c r="CC27" i="1" s="1"/>
  <c r="AB76" i="1"/>
  <c r="CD27" i="1" s="1"/>
  <c r="AC76" i="1"/>
  <c r="CE27" i="1" s="1"/>
  <c r="AD76" i="1"/>
  <c r="CF27" i="1" s="1"/>
  <c r="AE76" i="1"/>
  <c r="CG27" i="1" s="1"/>
  <c r="AF76" i="1"/>
  <c r="CH27" i="1" s="1"/>
  <c r="AG76" i="1"/>
  <c r="CI27" i="1" s="1"/>
  <c r="AH76" i="1"/>
  <c r="CJ27" i="1" s="1"/>
  <c r="AI76" i="1"/>
  <c r="CK27" i="1" s="1"/>
  <c r="AJ76" i="1"/>
  <c r="CL27" i="1" s="1"/>
  <c r="AK76" i="1"/>
  <c r="CM27" i="1" s="1"/>
  <c r="AL76" i="1"/>
  <c r="CN27" i="1" s="1"/>
  <c r="AM76" i="1"/>
  <c r="CO27" i="1" s="1"/>
  <c r="AN76" i="1"/>
  <c r="CP27" i="1" s="1"/>
  <c r="AO76" i="1"/>
  <c r="CQ27" i="1" s="1"/>
  <c r="AP76" i="1"/>
  <c r="CR27" i="1" s="1"/>
  <c r="AQ76" i="1"/>
  <c r="CS27" i="1" s="1"/>
  <c r="AR76" i="1"/>
  <c r="CT27" i="1" s="1"/>
  <c r="AS76" i="1"/>
  <c r="CU27" i="1" s="1"/>
  <c r="AT76" i="1"/>
  <c r="CV27" i="1" s="1"/>
  <c r="AA77" i="1"/>
  <c r="CY27" i="1" s="1"/>
  <c r="AB77" i="1"/>
  <c r="CZ27" i="1" s="1"/>
  <c r="AC77" i="1"/>
  <c r="DA27" i="1" s="1"/>
  <c r="AD77" i="1"/>
  <c r="DB27" i="1" s="1"/>
  <c r="AE77" i="1"/>
  <c r="DC27" i="1" s="1"/>
  <c r="AF77" i="1"/>
  <c r="DD27" i="1" s="1"/>
  <c r="AG77" i="1"/>
  <c r="DE27" i="1" s="1"/>
  <c r="AH77" i="1"/>
  <c r="DF27" i="1" s="1"/>
  <c r="AI77" i="1"/>
  <c r="DG27" i="1" s="1"/>
  <c r="AJ77" i="1"/>
  <c r="DH27" i="1" s="1"/>
  <c r="AK77" i="1"/>
  <c r="DI27" i="1" s="1"/>
  <c r="AL77" i="1"/>
  <c r="DJ27" i="1" s="1"/>
  <c r="AM77" i="1"/>
  <c r="DK27" i="1" s="1"/>
  <c r="AN77" i="1"/>
  <c r="DL27" i="1" s="1"/>
  <c r="AO77" i="1"/>
  <c r="DM27" i="1" s="1"/>
  <c r="AP77" i="1"/>
  <c r="DN27" i="1" s="1"/>
  <c r="AQ77" i="1"/>
  <c r="DO27" i="1" s="1"/>
  <c r="AR77" i="1"/>
  <c r="DP27" i="1" s="1"/>
  <c r="AS77" i="1"/>
  <c r="DQ27" i="1" s="1"/>
  <c r="AT77" i="1"/>
  <c r="DR27" i="1" s="1"/>
  <c r="AA78" i="1"/>
  <c r="BG28" i="1" s="1"/>
  <c r="AB78" i="1"/>
  <c r="BH28" i="1" s="1"/>
  <c r="AC78" i="1"/>
  <c r="BI28" i="1" s="1"/>
  <c r="AD78" i="1"/>
  <c r="BJ28" i="1" s="1"/>
  <c r="AE78" i="1"/>
  <c r="BK28" i="1" s="1"/>
  <c r="AF78" i="1"/>
  <c r="BL28" i="1" s="1"/>
  <c r="AG78" i="1"/>
  <c r="BM28" i="1" s="1"/>
  <c r="AH78" i="1"/>
  <c r="BN28" i="1" s="1"/>
  <c r="AI78" i="1"/>
  <c r="BO28" i="1" s="1"/>
  <c r="AJ78" i="1"/>
  <c r="BP28" i="1" s="1"/>
  <c r="AK78" i="1"/>
  <c r="BQ28" i="1" s="1"/>
  <c r="AL78" i="1"/>
  <c r="BR28" i="1" s="1"/>
  <c r="AM78" i="1"/>
  <c r="BS28" i="1" s="1"/>
  <c r="AN78" i="1"/>
  <c r="BT28" i="1" s="1"/>
  <c r="AO78" i="1"/>
  <c r="BU28" i="1" s="1"/>
  <c r="AP78" i="1"/>
  <c r="BV28" i="1" s="1"/>
  <c r="AQ78" i="1"/>
  <c r="BW28" i="1" s="1"/>
  <c r="AR78" i="1"/>
  <c r="BX28" i="1" s="1"/>
  <c r="AS78" i="1"/>
  <c r="BY28" i="1" s="1"/>
  <c r="AT78" i="1"/>
  <c r="BZ28" i="1" s="1"/>
  <c r="AA79" i="1"/>
  <c r="CC28" i="1" s="1"/>
  <c r="AB79" i="1"/>
  <c r="CD28" i="1" s="1"/>
  <c r="AC79" i="1"/>
  <c r="CE28" i="1" s="1"/>
  <c r="AD79" i="1"/>
  <c r="CF28" i="1" s="1"/>
  <c r="AE79" i="1"/>
  <c r="CG28" i="1" s="1"/>
  <c r="AF79" i="1"/>
  <c r="CH28" i="1" s="1"/>
  <c r="AG79" i="1"/>
  <c r="CI28" i="1" s="1"/>
  <c r="AH79" i="1"/>
  <c r="CJ28" i="1" s="1"/>
  <c r="AI79" i="1"/>
  <c r="CK28" i="1" s="1"/>
  <c r="AJ79" i="1"/>
  <c r="CL28" i="1" s="1"/>
  <c r="AK79" i="1"/>
  <c r="CM28" i="1" s="1"/>
  <c r="AL79" i="1"/>
  <c r="CN28" i="1" s="1"/>
  <c r="AM79" i="1"/>
  <c r="CO28" i="1" s="1"/>
  <c r="AN79" i="1"/>
  <c r="CP28" i="1" s="1"/>
  <c r="AO79" i="1"/>
  <c r="CQ28" i="1" s="1"/>
  <c r="AP79" i="1"/>
  <c r="CR28" i="1" s="1"/>
  <c r="AQ79" i="1"/>
  <c r="CS28" i="1" s="1"/>
  <c r="AR79" i="1"/>
  <c r="CT28" i="1" s="1"/>
  <c r="AS79" i="1"/>
  <c r="CU28" i="1" s="1"/>
  <c r="AT79" i="1"/>
  <c r="CV28" i="1" s="1"/>
  <c r="AA80" i="1"/>
  <c r="CY28" i="1" s="1"/>
  <c r="AB80" i="1"/>
  <c r="CZ28" i="1" s="1"/>
  <c r="AC80" i="1"/>
  <c r="DA28" i="1" s="1"/>
  <c r="AD80" i="1"/>
  <c r="DB28" i="1" s="1"/>
  <c r="AE80" i="1"/>
  <c r="DC28" i="1" s="1"/>
  <c r="AF80" i="1"/>
  <c r="DD28" i="1" s="1"/>
  <c r="AG80" i="1"/>
  <c r="DE28" i="1" s="1"/>
  <c r="AH80" i="1"/>
  <c r="DF28" i="1" s="1"/>
  <c r="AI80" i="1"/>
  <c r="DG28" i="1" s="1"/>
  <c r="AJ80" i="1"/>
  <c r="DH28" i="1" s="1"/>
  <c r="AK80" i="1"/>
  <c r="DI28" i="1" s="1"/>
  <c r="AL80" i="1"/>
  <c r="DJ28" i="1" s="1"/>
  <c r="AM80" i="1"/>
  <c r="DK28" i="1" s="1"/>
  <c r="AN80" i="1"/>
  <c r="DL28" i="1" s="1"/>
  <c r="AO80" i="1"/>
  <c r="DM28" i="1" s="1"/>
  <c r="AP80" i="1"/>
  <c r="DN28" i="1" s="1"/>
  <c r="AQ80" i="1"/>
  <c r="DO28" i="1" s="1"/>
  <c r="AR80" i="1"/>
  <c r="DP28" i="1" s="1"/>
  <c r="AS80" i="1"/>
  <c r="DQ28" i="1" s="1"/>
  <c r="AT80" i="1"/>
  <c r="DR28" i="1" s="1"/>
  <c r="AA81" i="1"/>
  <c r="BG29" i="1" s="1"/>
  <c r="AB81" i="1"/>
  <c r="BH29" i="1" s="1"/>
  <c r="AC81" i="1"/>
  <c r="BI29" i="1" s="1"/>
  <c r="AD81" i="1"/>
  <c r="BJ29" i="1" s="1"/>
  <c r="AE81" i="1"/>
  <c r="BK29" i="1" s="1"/>
  <c r="AF81" i="1"/>
  <c r="BL29" i="1" s="1"/>
  <c r="AG81" i="1"/>
  <c r="BM29" i="1" s="1"/>
  <c r="AH81" i="1"/>
  <c r="BN29" i="1" s="1"/>
  <c r="AI81" i="1"/>
  <c r="BO29" i="1" s="1"/>
  <c r="AJ81" i="1"/>
  <c r="BP29" i="1" s="1"/>
  <c r="AK81" i="1"/>
  <c r="BQ29" i="1" s="1"/>
  <c r="AL81" i="1"/>
  <c r="BR29" i="1" s="1"/>
  <c r="AM81" i="1"/>
  <c r="BS29" i="1" s="1"/>
  <c r="AN81" i="1"/>
  <c r="BT29" i="1" s="1"/>
  <c r="AO81" i="1"/>
  <c r="BU29" i="1" s="1"/>
  <c r="AP81" i="1"/>
  <c r="BV29" i="1" s="1"/>
  <c r="AQ81" i="1"/>
  <c r="BW29" i="1" s="1"/>
  <c r="AR81" i="1"/>
  <c r="BX29" i="1" s="1"/>
  <c r="AS81" i="1"/>
  <c r="BY29" i="1" s="1"/>
  <c r="AT81" i="1"/>
  <c r="BZ29" i="1" s="1"/>
  <c r="AA82" i="1"/>
  <c r="CC29" i="1" s="1"/>
  <c r="AB82" i="1"/>
  <c r="CD29" i="1" s="1"/>
  <c r="AC82" i="1"/>
  <c r="CE29" i="1" s="1"/>
  <c r="AD82" i="1"/>
  <c r="CF29" i="1" s="1"/>
  <c r="AE82" i="1"/>
  <c r="CG29" i="1" s="1"/>
  <c r="AF82" i="1"/>
  <c r="CH29" i="1" s="1"/>
  <c r="AG82" i="1"/>
  <c r="CI29" i="1" s="1"/>
  <c r="AH82" i="1"/>
  <c r="CJ29" i="1" s="1"/>
  <c r="AI82" i="1"/>
  <c r="CK29" i="1" s="1"/>
  <c r="AJ82" i="1"/>
  <c r="CL29" i="1" s="1"/>
  <c r="AK82" i="1"/>
  <c r="CM29" i="1" s="1"/>
  <c r="AL82" i="1"/>
  <c r="CN29" i="1" s="1"/>
  <c r="AM82" i="1"/>
  <c r="CO29" i="1" s="1"/>
  <c r="AN82" i="1"/>
  <c r="CP29" i="1" s="1"/>
  <c r="AO82" i="1"/>
  <c r="CQ29" i="1" s="1"/>
  <c r="AP82" i="1"/>
  <c r="CR29" i="1" s="1"/>
  <c r="AQ82" i="1"/>
  <c r="CS29" i="1" s="1"/>
  <c r="AR82" i="1"/>
  <c r="CT29" i="1" s="1"/>
  <c r="AS82" i="1"/>
  <c r="CU29" i="1" s="1"/>
  <c r="AT82" i="1"/>
  <c r="CV29" i="1" s="1"/>
  <c r="AA83" i="1"/>
  <c r="CY29" i="1" s="1"/>
  <c r="AB83" i="1"/>
  <c r="CZ29" i="1" s="1"/>
  <c r="AC83" i="1"/>
  <c r="DA29" i="1" s="1"/>
  <c r="AD83" i="1"/>
  <c r="DB29" i="1" s="1"/>
  <c r="AE83" i="1"/>
  <c r="DC29" i="1" s="1"/>
  <c r="AF83" i="1"/>
  <c r="DD29" i="1" s="1"/>
  <c r="AG83" i="1"/>
  <c r="DE29" i="1" s="1"/>
  <c r="AH83" i="1"/>
  <c r="DF29" i="1" s="1"/>
  <c r="AI83" i="1"/>
  <c r="DG29" i="1" s="1"/>
  <c r="AJ83" i="1"/>
  <c r="DH29" i="1" s="1"/>
  <c r="AK83" i="1"/>
  <c r="DI29" i="1" s="1"/>
  <c r="AL83" i="1"/>
  <c r="DJ29" i="1" s="1"/>
  <c r="AM83" i="1"/>
  <c r="DK29" i="1" s="1"/>
  <c r="AN83" i="1"/>
  <c r="DL29" i="1" s="1"/>
  <c r="AO83" i="1"/>
  <c r="DM29" i="1" s="1"/>
  <c r="AP83" i="1"/>
  <c r="DN29" i="1" s="1"/>
  <c r="AQ83" i="1"/>
  <c r="DO29" i="1" s="1"/>
  <c r="AR83" i="1"/>
  <c r="DP29" i="1" s="1"/>
  <c r="AS83" i="1"/>
  <c r="DQ29" i="1" s="1"/>
  <c r="AT83" i="1"/>
  <c r="DR29" i="1" s="1"/>
  <c r="AA84" i="1"/>
  <c r="BG30" i="1" s="1"/>
  <c r="AB84" i="1"/>
  <c r="BH30" i="1" s="1"/>
  <c r="AC84" i="1"/>
  <c r="BI30" i="1" s="1"/>
  <c r="AD84" i="1"/>
  <c r="BJ30" i="1" s="1"/>
  <c r="AE84" i="1"/>
  <c r="BK30" i="1" s="1"/>
  <c r="AF84" i="1"/>
  <c r="BL30" i="1" s="1"/>
  <c r="AG84" i="1"/>
  <c r="BM30" i="1" s="1"/>
  <c r="AH84" i="1"/>
  <c r="BN30" i="1" s="1"/>
  <c r="AI84" i="1"/>
  <c r="BO30" i="1" s="1"/>
  <c r="AJ84" i="1"/>
  <c r="BP30" i="1" s="1"/>
  <c r="AK84" i="1"/>
  <c r="BQ30" i="1" s="1"/>
  <c r="AL84" i="1"/>
  <c r="BR30" i="1" s="1"/>
  <c r="AM84" i="1"/>
  <c r="BS30" i="1" s="1"/>
  <c r="AN84" i="1"/>
  <c r="BT30" i="1" s="1"/>
  <c r="AO84" i="1"/>
  <c r="BU30" i="1" s="1"/>
  <c r="AP84" i="1"/>
  <c r="BV30" i="1" s="1"/>
  <c r="AQ84" i="1"/>
  <c r="BW30" i="1" s="1"/>
  <c r="AR84" i="1"/>
  <c r="BX30" i="1" s="1"/>
  <c r="AS84" i="1"/>
  <c r="BY30" i="1" s="1"/>
  <c r="AT84" i="1"/>
  <c r="BZ30" i="1" s="1"/>
  <c r="AA85" i="1"/>
  <c r="CC30" i="1" s="1"/>
  <c r="AB85" i="1"/>
  <c r="CD30" i="1" s="1"/>
  <c r="AC85" i="1"/>
  <c r="CE30" i="1" s="1"/>
  <c r="AD85" i="1"/>
  <c r="CF30" i="1" s="1"/>
  <c r="AE85" i="1"/>
  <c r="CG30" i="1" s="1"/>
  <c r="AF85" i="1"/>
  <c r="CH30" i="1" s="1"/>
  <c r="AG85" i="1"/>
  <c r="CI30" i="1" s="1"/>
  <c r="AH85" i="1"/>
  <c r="CJ30" i="1" s="1"/>
  <c r="AI85" i="1"/>
  <c r="CK30" i="1" s="1"/>
  <c r="AJ85" i="1"/>
  <c r="CL30" i="1" s="1"/>
  <c r="AK85" i="1"/>
  <c r="CM30" i="1" s="1"/>
  <c r="AL85" i="1"/>
  <c r="CN30" i="1" s="1"/>
  <c r="AM85" i="1"/>
  <c r="CO30" i="1" s="1"/>
  <c r="AN85" i="1"/>
  <c r="CP30" i="1" s="1"/>
  <c r="AO85" i="1"/>
  <c r="CQ30" i="1" s="1"/>
  <c r="AP85" i="1"/>
  <c r="CR30" i="1" s="1"/>
  <c r="AQ85" i="1"/>
  <c r="CS30" i="1" s="1"/>
  <c r="AR85" i="1"/>
  <c r="CT30" i="1" s="1"/>
  <c r="AS85" i="1"/>
  <c r="CU30" i="1" s="1"/>
  <c r="AT85" i="1"/>
  <c r="CV30" i="1" s="1"/>
  <c r="AA86" i="1"/>
  <c r="CY30" i="1" s="1"/>
  <c r="AB86" i="1"/>
  <c r="CZ30" i="1" s="1"/>
  <c r="AC86" i="1"/>
  <c r="DA30" i="1" s="1"/>
  <c r="AD86" i="1"/>
  <c r="DB30" i="1" s="1"/>
  <c r="AE86" i="1"/>
  <c r="DC30" i="1" s="1"/>
  <c r="AF86" i="1"/>
  <c r="DD30" i="1" s="1"/>
  <c r="AG86" i="1"/>
  <c r="DE30" i="1" s="1"/>
  <c r="AH86" i="1"/>
  <c r="DF30" i="1" s="1"/>
  <c r="AI86" i="1"/>
  <c r="DG30" i="1" s="1"/>
  <c r="AJ86" i="1"/>
  <c r="DH30" i="1" s="1"/>
  <c r="AK86" i="1"/>
  <c r="DI30" i="1" s="1"/>
  <c r="AL86" i="1"/>
  <c r="DJ30" i="1" s="1"/>
  <c r="AM86" i="1"/>
  <c r="DK30" i="1" s="1"/>
  <c r="AN86" i="1"/>
  <c r="DL30" i="1" s="1"/>
  <c r="AO86" i="1"/>
  <c r="DM30" i="1" s="1"/>
  <c r="AP86" i="1"/>
  <c r="DN30" i="1" s="1"/>
  <c r="AQ86" i="1"/>
  <c r="DO30" i="1" s="1"/>
  <c r="AR86" i="1"/>
  <c r="DP30" i="1" s="1"/>
  <c r="AS86" i="1"/>
  <c r="DQ30" i="1" s="1"/>
  <c r="AT86" i="1"/>
  <c r="DR30" i="1" s="1"/>
  <c r="AA87" i="1"/>
  <c r="BG31" i="1" s="1"/>
  <c r="AB87" i="1"/>
  <c r="BH31" i="1" s="1"/>
  <c r="AC87" i="1"/>
  <c r="BI31" i="1" s="1"/>
  <c r="AD87" i="1"/>
  <c r="BJ31" i="1" s="1"/>
  <c r="AE87" i="1"/>
  <c r="BK31" i="1" s="1"/>
  <c r="AF87" i="1"/>
  <c r="BL31" i="1" s="1"/>
  <c r="AG87" i="1"/>
  <c r="BM31" i="1" s="1"/>
  <c r="AH87" i="1"/>
  <c r="BN31" i="1" s="1"/>
  <c r="AI87" i="1"/>
  <c r="BO31" i="1" s="1"/>
  <c r="AJ87" i="1"/>
  <c r="BP31" i="1" s="1"/>
  <c r="AK87" i="1"/>
  <c r="BQ31" i="1" s="1"/>
  <c r="AL87" i="1"/>
  <c r="BR31" i="1" s="1"/>
  <c r="AM87" i="1"/>
  <c r="BS31" i="1" s="1"/>
  <c r="AN87" i="1"/>
  <c r="BT31" i="1" s="1"/>
  <c r="AO87" i="1"/>
  <c r="BU31" i="1" s="1"/>
  <c r="AP87" i="1"/>
  <c r="BV31" i="1" s="1"/>
  <c r="AQ87" i="1"/>
  <c r="BW31" i="1" s="1"/>
  <c r="AR87" i="1"/>
  <c r="BX31" i="1" s="1"/>
  <c r="AS87" i="1"/>
  <c r="BY31" i="1" s="1"/>
  <c r="AT87" i="1"/>
  <c r="BZ31" i="1" s="1"/>
  <c r="AA88" i="1"/>
  <c r="CC31" i="1" s="1"/>
  <c r="AB88" i="1"/>
  <c r="CD31" i="1" s="1"/>
  <c r="AC88" i="1"/>
  <c r="CE31" i="1" s="1"/>
  <c r="AD88" i="1"/>
  <c r="CF31" i="1" s="1"/>
  <c r="AE88" i="1"/>
  <c r="CG31" i="1" s="1"/>
  <c r="AF88" i="1"/>
  <c r="CH31" i="1" s="1"/>
  <c r="AG88" i="1"/>
  <c r="CI31" i="1" s="1"/>
  <c r="AH88" i="1"/>
  <c r="CJ31" i="1" s="1"/>
  <c r="AI88" i="1"/>
  <c r="CK31" i="1" s="1"/>
  <c r="AJ88" i="1"/>
  <c r="CL31" i="1" s="1"/>
  <c r="AK88" i="1"/>
  <c r="CM31" i="1" s="1"/>
  <c r="AL88" i="1"/>
  <c r="CN31" i="1" s="1"/>
  <c r="AM88" i="1"/>
  <c r="CO31" i="1" s="1"/>
  <c r="AN88" i="1"/>
  <c r="CP31" i="1" s="1"/>
  <c r="AO88" i="1"/>
  <c r="CQ31" i="1" s="1"/>
  <c r="AP88" i="1"/>
  <c r="CR31" i="1" s="1"/>
  <c r="AQ88" i="1"/>
  <c r="CS31" i="1" s="1"/>
  <c r="AR88" i="1"/>
  <c r="CT31" i="1" s="1"/>
  <c r="AS88" i="1"/>
  <c r="CU31" i="1" s="1"/>
  <c r="AT88" i="1"/>
  <c r="CV31" i="1" s="1"/>
  <c r="AA89" i="1"/>
  <c r="CY31" i="1" s="1"/>
  <c r="AB89" i="1"/>
  <c r="CZ31" i="1" s="1"/>
  <c r="AC89" i="1"/>
  <c r="DA31" i="1" s="1"/>
  <c r="AD89" i="1"/>
  <c r="DB31" i="1" s="1"/>
  <c r="AE89" i="1"/>
  <c r="DC31" i="1" s="1"/>
  <c r="AF89" i="1"/>
  <c r="DD31" i="1" s="1"/>
  <c r="AG89" i="1"/>
  <c r="DE31" i="1" s="1"/>
  <c r="AH89" i="1"/>
  <c r="DF31" i="1" s="1"/>
  <c r="AI89" i="1"/>
  <c r="DG31" i="1" s="1"/>
  <c r="AJ89" i="1"/>
  <c r="DH31" i="1" s="1"/>
  <c r="AK89" i="1"/>
  <c r="DI31" i="1" s="1"/>
  <c r="AL89" i="1"/>
  <c r="DJ31" i="1" s="1"/>
  <c r="AM89" i="1"/>
  <c r="DK31" i="1" s="1"/>
  <c r="AN89" i="1"/>
  <c r="DL31" i="1" s="1"/>
  <c r="AO89" i="1"/>
  <c r="DM31" i="1" s="1"/>
  <c r="AP89" i="1"/>
  <c r="DN31" i="1" s="1"/>
  <c r="AQ89" i="1"/>
  <c r="DO31" i="1" s="1"/>
  <c r="AR89" i="1"/>
  <c r="DP31" i="1" s="1"/>
  <c r="AS89" i="1"/>
  <c r="DQ31" i="1" s="1"/>
  <c r="AT89" i="1"/>
  <c r="DR31" i="1" s="1"/>
  <c r="AA90" i="1"/>
  <c r="BG32" i="1" s="1"/>
  <c r="AB90" i="1"/>
  <c r="BH32" i="1" s="1"/>
  <c r="AC90" i="1"/>
  <c r="BI32" i="1" s="1"/>
  <c r="AD90" i="1"/>
  <c r="BJ32" i="1" s="1"/>
  <c r="AE90" i="1"/>
  <c r="BK32" i="1" s="1"/>
  <c r="AF90" i="1"/>
  <c r="BL32" i="1" s="1"/>
  <c r="AG90" i="1"/>
  <c r="BM32" i="1" s="1"/>
  <c r="AH90" i="1"/>
  <c r="BN32" i="1" s="1"/>
  <c r="AI90" i="1"/>
  <c r="BO32" i="1" s="1"/>
  <c r="AJ90" i="1"/>
  <c r="BP32" i="1" s="1"/>
  <c r="AK90" i="1"/>
  <c r="BQ32" i="1" s="1"/>
  <c r="AL90" i="1"/>
  <c r="BR32" i="1" s="1"/>
  <c r="AM90" i="1"/>
  <c r="BS32" i="1" s="1"/>
  <c r="AN90" i="1"/>
  <c r="BT32" i="1" s="1"/>
  <c r="AO90" i="1"/>
  <c r="BU32" i="1" s="1"/>
  <c r="AP90" i="1"/>
  <c r="BV32" i="1" s="1"/>
  <c r="AQ90" i="1"/>
  <c r="BW32" i="1" s="1"/>
  <c r="AR90" i="1"/>
  <c r="BX32" i="1" s="1"/>
  <c r="AS90" i="1"/>
  <c r="BY32" i="1" s="1"/>
  <c r="AT90" i="1"/>
  <c r="BZ32" i="1" s="1"/>
  <c r="AA91" i="1"/>
  <c r="CC32" i="1" s="1"/>
  <c r="AB91" i="1"/>
  <c r="CD32" i="1" s="1"/>
  <c r="AC91" i="1"/>
  <c r="CE32" i="1" s="1"/>
  <c r="AD91" i="1"/>
  <c r="CF32" i="1" s="1"/>
  <c r="AE91" i="1"/>
  <c r="CG32" i="1" s="1"/>
  <c r="AF91" i="1"/>
  <c r="CH32" i="1" s="1"/>
  <c r="AG91" i="1"/>
  <c r="CI32" i="1" s="1"/>
  <c r="AH91" i="1"/>
  <c r="CJ32" i="1" s="1"/>
  <c r="AI91" i="1"/>
  <c r="CK32" i="1" s="1"/>
  <c r="AJ91" i="1"/>
  <c r="CL32" i="1" s="1"/>
  <c r="AK91" i="1"/>
  <c r="CM32" i="1" s="1"/>
  <c r="AL91" i="1"/>
  <c r="CN32" i="1" s="1"/>
  <c r="AM91" i="1"/>
  <c r="CO32" i="1" s="1"/>
  <c r="AN91" i="1"/>
  <c r="CP32" i="1" s="1"/>
  <c r="AO91" i="1"/>
  <c r="CQ32" i="1" s="1"/>
  <c r="AP91" i="1"/>
  <c r="CR32" i="1" s="1"/>
  <c r="AQ91" i="1"/>
  <c r="CS32" i="1" s="1"/>
  <c r="AR91" i="1"/>
  <c r="CT32" i="1" s="1"/>
  <c r="AS91" i="1"/>
  <c r="CU32" i="1" s="1"/>
  <c r="AT91" i="1"/>
  <c r="CV32" i="1" s="1"/>
  <c r="AA92" i="1"/>
  <c r="CY32" i="1" s="1"/>
  <c r="AB92" i="1"/>
  <c r="CZ32" i="1" s="1"/>
  <c r="AC92" i="1"/>
  <c r="DA32" i="1" s="1"/>
  <c r="AD92" i="1"/>
  <c r="DB32" i="1" s="1"/>
  <c r="AE92" i="1"/>
  <c r="DC32" i="1" s="1"/>
  <c r="AF92" i="1"/>
  <c r="DD32" i="1" s="1"/>
  <c r="AG92" i="1"/>
  <c r="DE32" i="1" s="1"/>
  <c r="AH92" i="1"/>
  <c r="DF32" i="1" s="1"/>
  <c r="AI92" i="1"/>
  <c r="DG32" i="1" s="1"/>
  <c r="AJ92" i="1"/>
  <c r="DH32" i="1" s="1"/>
  <c r="AK92" i="1"/>
  <c r="DI32" i="1" s="1"/>
  <c r="AL92" i="1"/>
  <c r="DJ32" i="1" s="1"/>
  <c r="AM92" i="1"/>
  <c r="DK32" i="1" s="1"/>
  <c r="AN92" i="1"/>
  <c r="DL32" i="1" s="1"/>
  <c r="AO92" i="1"/>
  <c r="DM32" i="1" s="1"/>
  <c r="AP92" i="1"/>
  <c r="DN32" i="1" s="1"/>
  <c r="AQ92" i="1"/>
  <c r="DO32" i="1" s="1"/>
  <c r="AR92" i="1"/>
  <c r="DP32" i="1" s="1"/>
  <c r="AS92" i="1"/>
  <c r="DQ32" i="1" s="1"/>
  <c r="AT92" i="1"/>
  <c r="DR32" i="1" s="1"/>
  <c r="AA93" i="1"/>
  <c r="BG33" i="1" s="1"/>
  <c r="AB93" i="1"/>
  <c r="BH33" i="1" s="1"/>
  <c r="AC93" i="1"/>
  <c r="BI33" i="1" s="1"/>
  <c r="AD93" i="1"/>
  <c r="BJ33" i="1" s="1"/>
  <c r="AE93" i="1"/>
  <c r="BK33" i="1" s="1"/>
  <c r="AF93" i="1"/>
  <c r="BL33" i="1" s="1"/>
  <c r="AG93" i="1"/>
  <c r="BM33" i="1" s="1"/>
  <c r="AH93" i="1"/>
  <c r="BN33" i="1" s="1"/>
  <c r="AI93" i="1"/>
  <c r="BO33" i="1" s="1"/>
  <c r="AJ93" i="1"/>
  <c r="BP33" i="1" s="1"/>
  <c r="AK93" i="1"/>
  <c r="BQ33" i="1" s="1"/>
  <c r="AL93" i="1"/>
  <c r="BR33" i="1" s="1"/>
  <c r="AM93" i="1"/>
  <c r="BS33" i="1" s="1"/>
  <c r="AN93" i="1"/>
  <c r="BT33" i="1" s="1"/>
  <c r="AO93" i="1"/>
  <c r="BU33" i="1" s="1"/>
  <c r="AP93" i="1"/>
  <c r="BV33" i="1" s="1"/>
  <c r="AQ93" i="1"/>
  <c r="BW33" i="1" s="1"/>
  <c r="AR93" i="1"/>
  <c r="BX33" i="1" s="1"/>
  <c r="AS93" i="1"/>
  <c r="BY33" i="1" s="1"/>
  <c r="AT93" i="1"/>
  <c r="BZ33" i="1" s="1"/>
  <c r="AA94" i="1"/>
  <c r="CC33" i="1" s="1"/>
  <c r="AB94" i="1"/>
  <c r="CD33" i="1" s="1"/>
  <c r="AC94" i="1"/>
  <c r="CE33" i="1" s="1"/>
  <c r="AD94" i="1"/>
  <c r="CF33" i="1" s="1"/>
  <c r="AE94" i="1"/>
  <c r="CG33" i="1" s="1"/>
  <c r="AF94" i="1"/>
  <c r="CH33" i="1" s="1"/>
  <c r="AG94" i="1"/>
  <c r="CI33" i="1" s="1"/>
  <c r="AH94" i="1"/>
  <c r="CJ33" i="1" s="1"/>
  <c r="AI94" i="1"/>
  <c r="CK33" i="1" s="1"/>
  <c r="AJ94" i="1"/>
  <c r="CL33" i="1" s="1"/>
  <c r="AK94" i="1"/>
  <c r="CM33" i="1" s="1"/>
  <c r="AL94" i="1"/>
  <c r="CN33" i="1" s="1"/>
  <c r="AM94" i="1"/>
  <c r="CO33" i="1" s="1"/>
  <c r="AN94" i="1"/>
  <c r="CP33" i="1" s="1"/>
  <c r="AO94" i="1"/>
  <c r="CQ33" i="1" s="1"/>
  <c r="AP94" i="1"/>
  <c r="CR33" i="1" s="1"/>
  <c r="AQ94" i="1"/>
  <c r="CS33" i="1" s="1"/>
  <c r="AR94" i="1"/>
  <c r="CT33" i="1" s="1"/>
  <c r="AS94" i="1"/>
  <c r="CU33" i="1" s="1"/>
  <c r="AT94" i="1"/>
  <c r="CV33" i="1" s="1"/>
  <c r="AA95" i="1"/>
  <c r="CY33" i="1" s="1"/>
  <c r="AB95" i="1"/>
  <c r="CZ33" i="1" s="1"/>
  <c r="AC95" i="1"/>
  <c r="DA33" i="1" s="1"/>
  <c r="AD95" i="1"/>
  <c r="DB33" i="1" s="1"/>
  <c r="AE95" i="1"/>
  <c r="DC33" i="1" s="1"/>
  <c r="AF95" i="1"/>
  <c r="DD33" i="1" s="1"/>
  <c r="AG95" i="1"/>
  <c r="DE33" i="1" s="1"/>
  <c r="AH95" i="1"/>
  <c r="DF33" i="1" s="1"/>
  <c r="AI95" i="1"/>
  <c r="DG33" i="1" s="1"/>
  <c r="AJ95" i="1"/>
  <c r="DH33" i="1" s="1"/>
  <c r="AK95" i="1"/>
  <c r="DI33" i="1" s="1"/>
  <c r="AL95" i="1"/>
  <c r="DJ33" i="1" s="1"/>
  <c r="AM95" i="1"/>
  <c r="DK33" i="1" s="1"/>
  <c r="AN95" i="1"/>
  <c r="DL33" i="1" s="1"/>
  <c r="AO95" i="1"/>
  <c r="DM33" i="1" s="1"/>
  <c r="AP95" i="1"/>
  <c r="DN33" i="1" s="1"/>
  <c r="AQ95" i="1"/>
  <c r="DO33" i="1" s="1"/>
  <c r="AR95" i="1"/>
  <c r="DP33" i="1" s="1"/>
  <c r="AS95" i="1"/>
  <c r="DQ33" i="1" s="1"/>
  <c r="AT95" i="1"/>
  <c r="DR33" i="1" s="1"/>
  <c r="AA96" i="1"/>
  <c r="BG34" i="1" s="1"/>
  <c r="AB96" i="1"/>
  <c r="BH34" i="1" s="1"/>
  <c r="AC96" i="1"/>
  <c r="BI34" i="1" s="1"/>
  <c r="AD96" i="1"/>
  <c r="BJ34" i="1" s="1"/>
  <c r="AE96" i="1"/>
  <c r="BK34" i="1" s="1"/>
  <c r="AF96" i="1"/>
  <c r="BL34" i="1" s="1"/>
  <c r="AG96" i="1"/>
  <c r="BM34" i="1" s="1"/>
  <c r="AH96" i="1"/>
  <c r="BN34" i="1" s="1"/>
  <c r="AI96" i="1"/>
  <c r="BO34" i="1" s="1"/>
  <c r="AJ96" i="1"/>
  <c r="BP34" i="1" s="1"/>
  <c r="AK96" i="1"/>
  <c r="BQ34" i="1" s="1"/>
  <c r="AL96" i="1"/>
  <c r="BR34" i="1" s="1"/>
  <c r="AM96" i="1"/>
  <c r="BS34" i="1" s="1"/>
  <c r="AN96" i="1"/>
  <c r="BT34" i="1" s="1"/>
  <c r="AO96" i="1"/>
  <c r="BU34" i="1" s="1"/>
  <c r="AP96" i="1"/>
  <c r="BV34" i="1" s="1"/>
  <c r="AQ96" i="1"/>
  <c r="BW34" i="1" s="1"/>
  <c r="AR96" i="1"/>
  <c r="BX34" i="1" s="1"/>
  <c r="AS96" i="1"/>
  <c r="BY34" i="1" s="1"/>
  <c r="AT96" i="1"/>
  <c r="BZ34" i="1" s="1"/>
  <c r="AA97" i="1"/>
  <c r="CC34" i="1" s="1"/>
  <c r="AB97" i="1"/>
  <c r="CD34" i="1" s="1"/>
  <c r="AC97" i="1"/>
  <c r="CE34" i="1" s="1"/>
  <c r="AD97" i="1"/>
  <c r="CF34" i="1" s="1"/>
  <c r="AE97" i="1"/>
  <c r="CG34" i="1" s="1"/>
  <c r="AF97" i="1"/>
  <c r="CH34" i="1" s="1"/>
  <c r="AG97" i="1"/>
  <c r="CI34" i="1" s="1"/>
  <c r="AH97" i="1"/>
  <c r="CJ34" i="1" s="1"/>
  <c r="AI97" i="1"/>
  <c r="CK34" i="1" s="1"/>
  <c r="AJ97" i="1"/>
  <c r="CL34" i="1" s="1"/>
  <c r="AK97" i="1"/>
  <c r="CM34" i="1" s="1"/>
  <c r="AL97" i="1"/>
  <c r="CN34" i="1" s="1"/>
  <c r="AM97" i="1"/>
  <c r="CO34" i="1" s="1"/>
  <c r="AN97" i="1"/>
  <c r="CP34" i="1" s="1"/>
  <c r="AO97" i="1"/>
  <c r="CQ34" i="1" s="1"/>
  <c r="AP97" i="1"/>
  <c r="CR34" i="1" s="1"/>
  <c r="AQ97" i="1"/>
  <c r="CS34" i="1" s="1"/>
  <c r="AR97" i="1"/>
  <c r="CT34" i="1" s="1"/>
  <c r="AS97" i="1"/>
  <c r="CU34" i="1" s="1"/>
  <c r="AT97" i="1"/>
  <c r="CV34" i="1" s="1"/>
  <c r="AA98" i="1"/>
  <c r="CY34" i="1" s="1"/>
  <c r="AB98" i="1"/>
  <c r="CZ34" i="1" s="1"/>
  <c r="AC98" i="1"/>
  <c r="DA34" i="1" s="1"/>
  <c r="AD98" i="1"/>
  <c r="DB34" i="1" s="1"/>
  <c r="AE98" i="1"/>
  <c r="DC34" i="1" s="1"/>
  <c r="AF98" i="1"/>
  <c r="DD34" i="1" s="1"/>
  <c r="AG98" i="1"/>
  <c r="DE34" i="1" s="1"/>
  <c r="AH98" i="1"/>
  <c r="DF34" i="1" s="1"/>
  <c r="AI98" i="1"/>
  <c r="DG34" i="1" s="1"/>
  <c r="AJ98" i="1"/>
  <c r="DH34" i="1" s="1"/>
  <c r="AK98" i="1"/>
  <c r="DI34" i="1" s="1"/>
  <c r="AL98" i="1"/>
  <c r="DJ34" i="1" s="1"/>
  <c r="AM98" i="1"/>
  <c r="DK34" i="1" s="1"/>
  <c r="AN98" i="1"/>
  <c r="DL34" i="1" s="1"/>
  <c r="AO98" i="1"/>
  <c r="DM34" i="1" s="1"/>
  <c r="AP98" i="1"/>
  <c r="DN34" i="1" s="1"/>
  <c r="AQ98" i="1"/>
  <c r="DO34" i="1" s="1"/>
  <c r="AR98" i="1"/>
  <c r="DP34" i="1" s="1"/>
  <c r="AS98" i="1"/>
  <c r="DQ34" i="1" s="1"/>
  <c r="AT98" i="1"/>
  <c r="DR34" i="1" s="1"/>
  <c r="AA99" i="1"/>
  <c r="BG35" i="1" s="1"/>
  <c r="AB99" i="1"/>
  <c r="BH35" i="1" s="1"/>
  <c r="AC99" i="1"/>
  <c r="BI35" i="1" s="1"/>
  <c r="AD99" i="1"/>
  <c r="BJ35" i="1" s="1"/>
  <c r="AE99" i="1"/>
  <c r="BK35" i="1" s="1"/>
  <c r="AF99" i="1"/>
  <c r="BL35" i="1" s="1"/>
  <c r="AG99" i="1"/>
  <c r="BM35" i="1" s="1"/>
  <c r="AH99" i="1"/>
  <c r="BN35" i="1" s="1"/>
  <c r="AI99" i="1"/>
  <c r="BO35" i="1" s="1"/>
  <c r="AJ99" i="1"/>
  <c r="BP35" i="1" s="1"/>
  <c r="AK99" i="1"/>
  <c r="BQ35" i="1" s="1"/>
  <c r="AL99" i="1"/>
  <c r="BR35" i="1" s="1"/>
  <c r="AM99" i="1"/>
  <c r="BS35" i="1" s="1"/>
  <c r="AN99" i="1"/>
  <c r="BT35" i="1" s="1"/>
  <c r="AO99" i="1"/>
  <c r="BU35" i="1" s="1"/>
  <c r="AP99" i="1"/>
  <c r="BV35" i="1" s="1"/>
  <c r="AQ99" i="1"/>
  <c r="BW35" i="1" s="1"/>
  <c r="AR99" i="1"/>
  <c r="BX35" i="1" s="1"/>
  <c r="AS99" i="1"/>
  <c r="BY35" i="1" s="1"/>
  <c r="AT99" i="1"/>
  <c r="BZ35" i="1" s="1"/>
  <c r="AA100" i="1"/>
  <c r="CC35" i="1" s="1"/>
  <c r="AB100" i="1"/>
  <c r="CD35" i="1" s="1"/>
  <c r="AC100" i="1"/>
  <c r="CE35" i="1" s="1"/>
  <c r="AD100" i="1"/>
  <c r="CF35" i="1" s="1"/>
  <c r="AE100" i="1"/>
  <c r="CG35" i="1" s="1"/>
  <c r="AF100" i="1"/>
  <c r="CH35" i="1" s="1"/>
  <c r="AG100" i="1"/>
  <c r="CI35" i="1" s="1"/>
  <c r="AH100" i="1"/>
  <c r="CJ35" i="1" s="1"/>
  <c r="AI100" i="1"/>
  <c r="CK35" i="1" s="1"/>
  <c r="AJ100" i="1"/>
  <c r="CL35" i="1" s="1"/>
  <c r="AK100" i="1"/>
  <c r="CM35" i="1" s="1"/>
  <c r="AL100" i="1"/>
  <c r="CN35" i="1" s="1"/>
  <c r="AM100" i="1"/>
  <c r="CO35" i="1" s="1"/>
  <c r="AN100" i="1"/>
  <c r="CP35" i="1" s="1"/>
  <c r="AO100" i="1"/>
  <c r="CQ35" i="1" s="1"/>
  <c r="AP100" i="1"/>
  <c r="CR35" i="1" s="1"/>
  <c r="AQ100" i="1"/>
  <c r="CS35" i="1" s="1"/>
  <c r="AR100" i="1"/>
  <c r="CT35" i="1" s="1"/>
  <c r="AS100" i="1"/>
  <c r="CU35" i="1" s="1"/>
  <c r="AT100" i="1"/>
  <c r="CV35" i="1" s="1"/>
  <c r="AA101" i="1"/>
  <c r="CY35" i="1" s="1"/>
  <c r="AB101" i="1"/>
  <c r="CZ35" i="1" s="1"/>
  <c r="AC101" i="1"/>
  <c r="DA35" i="1" s="1"/>
  <c r="AD101" i="1"/>
  <c r="DB35" i="1" s="1"/>
  <c r="AE101" i="1"/>
  <c r="DC35" i="1" s="1"/>
  <c r="AF101" i="1"/>
  <c r="DD35" i="1" s="1"/>
  <c r="AG101" i="1"/>
  <c r="DE35" i="1" s="1"/>
  <c r="AH101" i="1"/>
  <c r="DF35" i="1" s="1"/>
  <c r="AI101" i="1"/>
  <c r="DG35" i="1" s="1"/>
  <c r="AJ101" i="1"/>
  <c r="DH35" i="1" s="1"/>
  <c r="AK101" i="1"/>
  <c r="DI35" i="1" s="1"/>
  <c r="AL101" i="1"/>
  <c r="DJ35" i="1" s="1"/>
  <c r="AM101" i="1"/>
  <c r="DK35" i="1" s="1"/>
  <c r="AN101" i="1"/>
  <c r="DL35" i="1" s="1"/>
  <c r="AO101" i="1"/>
  <c r="DM35" i="1" s="1"/>
  <c r="AP101" i="1"/>
  <c r="DN35" i="1" s="1"/>
  <c r="AQ101" i="1"/>
  <c r="DO35" i="1" s="1"/>
  <c r="AR101" i="1"/>
  <c r="DP35" i="1" s="1"/>
  <c r="AS101" i="1"/>
  <c r="DQ35" i="1" s="1"/>
  <c r="AT101" i="1"/>
  <c r="DR35" i="1" s="1"/>
  <c r="AA102" i="1"/>
  <c r="BG36" i="1" s="1"/>
  <c r="AB102" i="1"/>
  <c r="BH36" i="1" s="1"/>
  <c r="AC102" i="1"/>
  <c r="BI36" i="1" s="1"/>
  <c r="AD102" i="1"/>
  <c r="BJ36" i="1" s="1"/>
  <c r="AE102" i="1"/>
  <c r="BK36" i="1" s="1"/>
  <c r="AF102" i="1"/>
  <c r="BL36" i="1" s="1"/>
  <c r="AG102" i="1"/>
  <c r="BM36" i="1" s="1"/>
  <c r="AH102" i="1"/>
  <c r="BN36" i="1" s="1"/>
  <c r="AI102" i="1"/>
  <c r="BO36" i="1" s="1"/>
  <c r="AJ102" i="1"/>
  <c r="BP36" i="1" s="1"/>
  <c r="AK102" i="1"/>
  <c r="BQ36" i="1" s="1"/>
  <c r="AL102" i="1"/>
  <c r="BR36" i="1" s="1"/>
  <c r="AM102" i="1"/>
  <c r="BS36" i="1" s="1"/>
  <c r="AN102" i="1"/>
  <c r="BT36" i="1" s="1"/>
  <c r="AO102" i="1"/>
  <c r="BU36" i="1" s="1"/>
  <c r="AP102" i="1"/>
  <c r="BV36" i="1" s="1"/>
  <c r="AQ102" i="1"/>
  <c r="BW36" i="1" s="1"/>
  <c r="AR102" i="1"/>
  <c r="BX36" i="1" s="1"/>
  <c r="AS102" i="1"/>
  <c r="BY36" i="1" s="1"/>
  <c r="AT102" i="1"/>
  <c r="BZ36" i="1" s="1"/>
  <c r="AA103" i="1"/>
  <c r="CC36" i="1" s="1"/>
  <c r="AB103" i="1"/>
  <c r="CD36" i="1" s="1"/>
  <c r="AC103" i="1"/>
  <c r="CE36" i="1" s="1"/>
  <c r="AD103" i="1"/>
  <c r="CF36" i="1" s="1"/>
  <c r="AE103" i="1"/>
  <c r="CG36" i="1" s="1"/>
  <c r="AF103" i="1"/>
  <c r="CH36" i="1" s="1"/>
  <c r="AG103" i="1"/>
  <c r="CI36" i="1" s="1"/>
  <c r="AH103" i="1"/>
  <c r="CJ36" i="1" s="1"/>
  <c r="AI103" i="1"/>
  <c r="CK36" i="1" s="1"/>
  <c r="AJ103" i="1"/>
  <c r="CL36" i="1" s="1"/>
  <c r="AK103" i="1"/>
  <c r="CM36" i="1" s="1"/>
  <c r="AL103" i="1"/>
  <c r="CN36" i="1" s="1"/>
  <c r="AM103" i="1"/>
  <c r="CO36" i="1" s="1"/>
  <c r="AN103" i="1"/>
  <c r="CP36" i="1" s="1"/>
  <c r="AO103" i="1"/>
  <c r="CQ36" i="1" s="1"/>
  <c r="AP103" i="1"/>
  <c r="CR36" i="1" s="1"/>
  <c r="AQ103" i="1"/>
  <c r="CS36" i="1" s="1"/>
  <c r="AR103" i="1"/>
  <c r="CT36" i="1" s="1"/>
  <c r="AS103" i="1"/>
  <c r="CU36" i="1" s="1"/>
  <c r="AT103" i="1"/>
  <c r="CV36" i="1" s="1"/>
  <c r="AA104" i="1"/>
  <c r="CY36" i="1" s="1"/>
  <c r="AB104" i="1"/>
  <c r="CZ36" i="1" s="1"/>
  <c r="AC104" i="1"/>
  <c r="DA36" i="1" s="1"/>
  <c r="AD104" i="1"/>
  <c r="DB36" i="1" s="1"/>
  <c r="AE104" i="1"/>
  <c r="DC36" i="1" s="1"/>
  <c r="AF104" i="1"/>
  <c r="DD36" i="1" s="1"/>
  <c r="AG104" i="1"/>
  <c r="DE36" i="1" s="1"/>
  <c r="AH104" i="1"/>
  <c r="DF36" i="1" s="1"/>
  <c r="AI104" i="1"/>
  <c r="DG36" i="1" s="1"/>
  <c r="AJ104" i="1"/>
  <c r="DH36" i="1" s="1"/>
  <c r="AK104" i="1"/>
  <c r="DI36" i="1" s="1"/>
  <c r="AL104" i="1"/>
  <c r="DJ36" i="1" s="1"/>
  <c r="AM104" i="1"/>
  <c r="DK36" i="1" s="1"/>
  <c r="AN104" i="1"/>
  <c r="DL36" i="1" s="1"/>
  <c r="AO104" i="1"/>
  <c r="DM36" i="1" s="1"/>
  <c r="AP104" i="1"/>
  <c r="DN36" i="1" s="1"/>
  <c r="AQ104" i="1"/>
  <c r="DO36" i="1" s="1"/>
  <c r="AR104" i="1"/>
  <c r="DP36" i="1" s="1"/>
  <c r="AS104" i="1"/>
  <c r="DQ36" i="1" s="1"/>
  <c r="AT104" i="1"/>
  <c r="DR36" i="1" s="1"/>
  <c r="AA105" i="1"/>
  <c r="BG37" i="1" s="1"/>
  <c r="AB105" i="1"/>
  <c r="BH37" i="1" s="1"/>
  <c r="AC105" i="1"/>
  <c r="BI37" i="1" s="1"/>
  <c r="AD105" i="1"/>
  <c r="BJ37" i="1" s="1"/>
  <c r="AE105" i="1"/>
  <c r="BK37" i="1" s="1"/>
  <c r="AF105" i="1"/>
  <c r="BL37" i="1" s="1"/>
  <c r="AG105" i="1"/>
  <c r="BM37" i="1" s="1"/>
  <c r="AH105" i="1"/>
  <c r="BN37" i="1" s="1"/>
  <c r="AI105" i="1"/>
  <c r="BO37" i="1" s="1"/>
  <c r="AJ105" i="1"/>
  <c r="BP37" i="1" s="1"/>
  <c r="AK105" i="1"/>
  <c r="BQ37" i="1" s="1"/>
  <c r="AL105" i="1"/>
  <c r="BR37" i="1" s="1"/>
  <c r="AM105" i="1"/>
  <c r="BS37" i="1" s="1"/>
  <c r="AN105" i="1"/>
  <c r="BT37" i="1" s="1"/>
  <c r="AO105" i="1"/>
  <c r="BU37" i="1" s="1"/>
  <c r="AP105" i="1"/>
  <c r="BV37" i="1" s="1"/>
  <c r="AQ105" i="1"/>
  <c r="BW37" i="1" s="1"/>
  <c r="AR105" i="1"/>
  <c r="BX37" i="1" s="1"/>
  <c r="AS105" i="1"/>
  <c r="BY37" i="1" s="1"/>
  <c r="AT105" i="1"/>
  <c r="BZ37" i="1" s="1"/>
  <c r="AA106" i="1"/>
  <c r="CC37" i="1" s="1"/>
  <c r="AB106" i="1"/>
  <c r="CD37" i="1" s="1"/>
  <c r="AC106" i="1"/>
  <c r="CE37" i="1" s="1"/>
  <c r="AD106" i="1"/>
  <c r="CF37" i="1" s="1"/>
  <c r="AE106" i="1"/>
  <c r="CG37" i="1" s="1"/>
  <c r="AF106" i="1"/>
  <c r="CH37" i="1" s="1"/>
  <c r="AG106" i="1"/>
  <c r="CI37" i="1" s="1"/>
  <c r="AH106" i="1"/>
  <c r="CJ37" i="1" s="1"/>
  <c r="AI106" i="1"/>
  <c r="CK37" i="1" s="1"/>
  <c r="AJ106" i="1"/>
  <c r="CL37" i="1" s="1"/>
  <c r="AK106" i="1"/>
  <c r="CM37" i="1" s="1"/>
  <c r="AL106" i="1"/>
  <c r="CN37" i="1" s="1"/>
  <c r="AM106" i="1"/>
  <c r="CO37" i="1" s="1"/>
  <c r="AN106" i="1"/>
  <c r="CP37" i="1" s="1"/>
  <c r="AO106" i="1"/>
  <c r="CQ37" i="1" s="1"/>
  <c r="AP106" i="1"/>
  <c r="CR37" i="1" s="1"/>
  <c r="AQ106" i="1"/>
  <c r="CS37" i="1" s="1"/>
  <c r="AR106" i="1"/>
  <c r="CT37" i="1" s="1"/>
  <c r="AS106" i="1"/>
  <c r="CU37" i="1" s="1"/>
  <c r="AT106" i="1"/>
  <c r="CV37" i="1" s="1"/>
  <c r="AA107" i="1"/>
  <c r="CY37" i="1" s="1"/>
  <c r="AB107" i="1"/>
  <c r="CZ37" i="1" s="1"/>
  <c r="AC107" i="1"/>
  <c r="DA37" i="1" s="1"/>
  <c r="AD107" i="1"/>
  <c r="DB37" i="1" s="1"/>
  <c r="AE107" i="1"/>
  <c r="DC37" i="1" s="1"/>
  <c r="AF107" i="1"/>
  <c r="DD37" i="1" s="1"/>
  <c r="AG107" i="1"/>
  <c r="DE37" i="1" s="1"/>
  <c r="AH107" i="1"/>
  <c r="DF37" i="1" s="1"/>
  <c r="AI107" i="1"/>
  <c r="DG37" i="1" s="1"/>
  <c r="AJ107" i="1"/>
  <c r="DH37" i="1" s="1"/>
  <c r="AK107" i="1"/>
  <c r="DI37" i="1" s="1"/>
  <c r="AL107" i="1"/>
  <c r="DJ37" i="1" s="1"/>
  <c r="AM107" i="1"/>
  <c r="DK37" i="1" s="1"/>
  <c r="AN107" i="1"/>
  <c r="DL37" i="1" s="1"/>
  <c r="AO107" i="1"/>
  <c r="DM37" i="1" s="1"/>
  <c r="AP107" i="1"/>
  <c r="DN37" i="1" s="1"/>
  <c r="AQ107" i="1"/>
  <c r="DO37" i="1" s="1"/>
  <c r="AR107" i="1"/>
  <c r="DP37" i="1" s="1"/>
  <c r="AS107" i="1"/>
  <c r="DQ37" i="1" s="1"/>
  <c r="AT107" i="1"/>
  <c r="DR37" i="1" s="1"/>
  <c r="AA108" i="1"/>
  <c r="BG38" i="1" s="1"/>
  <c r="AB108" i="1"/>
  <c r="BH38" i="1" s="1"/>
  <c r="AC108" i="1"/>
  <c r="BI38" i="1" s="1"/>
  <c r="AD108" i="1"/>
  <c r="BJ38" i="1" s="1"/>
  <c r="AE108" i="1"/>
  <c r="BK38" i="1" s="1"/>
  <c r="AF108" i="1"/>
  <c r="BL38" i="1" s="1"/>
  <c r="AG108" i="1"/>
  <c r="BM38" i="1" s="1"/>
  <c r="AH108" i="1"/>
  <c r="BN38" i="1" s="1"/>
  <c r="AI108" i="1"/>
  <c r="BO38" i="1" s="1"/>
  <c r="AJ108" i="1"/>
  <c r="BP38" i="1" s="1"/>
  <c r="AK108" i="1"/>
  <c r="BQ38" i="1" s="1"/>
  <c r="AL108" i="1"/>
  <c r="BR38" i="1" s="1"/>
  <c r="AM108" i="1"/>
  <c r="BS38" i="1" s="1"/>
  <c r="AN108" i="1"/>
  <c r="BT38" i="1" s="1"/>
  <c r="AO108" i="1"/>
  <c r="BU38" i="1" s="1"/>
  <c r="AP108" i="1"/>
  <c r="BV38" i="1" s="1"/>
  <c r="AQ108" i="1"/>
  <c r="BW38" i="1" s="1"/>
  <c r="AR108" i="1"/>
  <c r="BX38" i="1" s="1"/>
  <c r="AS108" i="1"/>
  <c r="BY38" i="1" s="1"/>
  <c r="AT108" i="1"/>
  <c r="BZ38" i="1" s="1"/>
  <c r="AA109" i="1"/>
  <c r="CC38" i="1" s="1"/>
  <c r="AB109" i="1"/>
  <c r="CD38" i="1" s="1"/>
  <c r="AC109" i="1"/>
  <c r="CE38" i="1" s="1"/>
  <c r="AD109" i="1"/>
  <c r="CF38" i="1" s="1"/>
  <c r="AE109" i="1"/>
  <c r="CG38" i="1" s="1"/>
  <c r="AF109" i="1"/>
  <c r="CH38" i="1" s="1"/>
  <c r="AG109" i="1"/>
  <c r="CI38" i="1" s="1"/>
  <c r="AH109" i="1"/>
  <c r="CJ38" i="1" s="1"/>
  <c r="AI109" i="1"/>
  <c r="CK38" i="1" s="1"/>
  <c r="AJ109" i="1"/>
  <c r="CL38" i="1" s="1"/>
  <c r="AK109" i="1"/>
  <c r="CM38" i="1" s="1"/>
  <c r="AL109" i="1"/>
  <c r="CN38" i="1" s="1"/>
  <c r="AM109" i="1"/>
  <c r="CO38" i="1" s="1"/>
  <c r="AN109" i="1"/>
  <c r="CP38" i="1" s="1"/>
  <c r="AO109" i="1"/>
  <c r="CQ38" i="1" s="1"/>
  <c r="AP109" i="1"/>
  <c r="CR38" i="1" s="1"/>
  <c r="AQ109" i="1"/>
  <c r="CS38" i="1" s="1"/>
  <c r="AR109" i="1"/>
  <c r="CT38" i="1" s="1"/>
  <c r="AS109" i="1"/>
  <c r="CU38" i="1" s="1"/>
  <c r="AT109" i="1"/>
  <c r="CV38" i="1" s="1"/>
  <c r="AA110" i="1"/>
  <c r="CY38" i="1" s="1"/>
  <c r="AB110" i="1"/>
  <c r="CZ38" i="1" s="1"/>
  <c r="AC110" i="1"/>
  <c r="DA38" i="1" s="1"/>
  <c r="AD110" i="1"/>
  <c r="DB38" i="1" s="1"/>
  <c r="AE110" i="1"/>
  <c r="DC38" i="1" s="1"/>
  <c r="AF110" i="1"/>
  <c r="DD38" i="1" s="1"/>
  <c r="AG110" i="1"/>
  <c r="DE38" i="1" s="1"/>
  <c r="AH110" i="1"/>
  <c r="DF38" i="1" s="1"/>
  <c r="AI110" i="1"/>
  <c r="DG38" i="1" s="1"/>
  <c r="AJ110" i="1"/>
  <c r="DH38" i="1" s="1"/>
  <c r="AK110" i="1"/>
  <c r="DI38" i="1" s="1"/>
  <c r="AL110" i="1"/>
  <c r="DJ38" i="1" s="1"/>
  <c r="AM110" i="1"/>
  <c r="DK38" i="1" s="1"/>
  <c r="AN110" i="1"/>
  <c r="DL38" i="1" s="1"/>
  <c r="AO110" i="1"/>
  <c r="DM38" i="1" s="1"/>
  <c r="AP110" i="1"/>
  <c r="DN38" i="1" s="1"/>
  <c r="AQ110" i="1"/>
  <c r="DO38" i="1" s="1"/>
  <c r="AR110" i="1"/>
  <c r="DP38" i="1" s="1"/>
  <c r="AS110" i="1"/>
  <c r="DQ38" i="1" s="1"/>
  <c r="AT110" i="1"/>
  <c r="DR38" i="1" s="1"/>
  <c r="AA111" i="1"/>
  <c r="BG39" i="1" s="1"/>
  <c r="AB111" i="1"/>
  <c r="BH39" i="1" s="1"/>
  <c r="AC111" i="1"/>
  <c r="BI39" i="1" s="1"/>
  <c r="AD111" i="1"/>
  <c r="BJ39" i="1" s="1"/>
  <c r="AE111" i="1"/>
  <c r="BK39" i="1" s="1"/>
  <c r="AF111" i="1"/>
  <c r="BL39" i="1" s="1"/>
  <c r="AG111" i="1"/>
  <c r="BM39" i="1" s="1"/>
  <c r="AH111" i="1"/>
  <c r="BN39" i="1" s="1"/>
  <c r="AI111" i="1"/>
  <c r="BO39" i="1" s="1"/>
  <c r="AJ111" i="1"/>
  <c r="BP39" i="1" s="1"/>
  <c r="AK111" i="1"/>
  <c r="BQ39" i="1" s="1"/>
  <c r="AL111" i="1"/>
  <c r="BR39" i="1" s="1"/>
  <c r="AM111" i="1"/>
  <c r="BS39" i="1" s="1"/>
  <c r="AN111" i="1"/>
  <c r="BT39" i="1" s="1"/>
  <c r="AO111" i="1"/>
  <c r="BU39" i="1" s="1"/>
  <c r="AP111" i="1"/>
  <c r="BV39" i="1" s="1"/>
  <c r="AQ111" i="1"/>
  <c r="BW39" i="1" s="1"/>
  <c r="AR111" i="1"/>
  <c r="BX39" i="1" s="1"/>
  <c r="AS111" i="1"/>
  <c r="BY39" i="1" s="1"/>
  <c r="AT111" i="1"/>
  <c r="BZ39" i="1" s="1"/>
  <c r="AA112" i="1"/>
  <c r="CC39" i="1" s="1"/>
  <c r="AB112" i="1"/>
  <c r="CD39" i="1" s="1"/>
  <c r="AC112" i="1"/>
  <c r="CE39" i="1" s="1"/>
  <c r="AD112" i="1"/>
  <c r="CF39" i="1" s="1"/>
  <c r="AE112" i="1"/>
  <c r="CG39" i="1" s="1"/>
  <c r="AF112" i="1"/>
  <c r="CH39" i="1" s="1"/>
  <c r="AG112" i="1"/>
  <c r="CI39" i="1" s="1"/>
  <c r="AH112" i="1"/>
  <c r="CJ39" i="1" s="1"/>
  <c r="AI112" i="1"/>
  <c r="CK39" i="1" s="1"/>
  <c r="AJ112" i="1"/>
  <c r="CL39" i="1" s="1"/>
  <c r="AK112" i="1"/>
  <c r="CM39" i="1" s="1"/>
  <c r="AL112" i="1"/>
  <c r="CN39" i="1" s="1"/>
  <c r="AM112" i="1"/>
  <c r="CO39" i="1" s="1"/>
  <c r="AN112" i="1"/>
  <c r="CP39" i="1" s="1"/>
  <c r="AO112" i="1"/>
  <c r="CQ39" i="1" s="1"/>
  <c r="AP112" i="1"/>
  <c r="CR39" i="1" s="1"/>
  <c r="AQ112" i="1"/>
  <c r="CS39" i="1" s="1"/>
  <c r="AR112" i="1"/>
  <c r="CT39" i="1" s="1"/>
  <c r="AS112" i="1"/>
  <c r="CU39" i="1" s="1"/>
  <c r="AT112" i="1"/>
  <c r="CV39" i="1" s="1"/>
  <c r="AA113" i="1"/>
  <c r="CY39" i="1" s="1"/>
  <c r="AB113" i="1"/>
  <c r="CZ39" i="1" s="1"/>
  <c r="AC113" i="1"/>
  <c r="DA39" i="1" s="1"/>
  <c r="AD113" i="1"/>
  <c r="DB39" i="1" s="1"/>
  <c r="AE113" i="1"/>
  <c r="DC39" i="1" s="1"/>
  <c r="AF113" i="1"/>
  <c r="DD39" i="1" s="1"/>
  <c r="AG113" i="1"/>
  <c r="DE39" i="1" s="1"/>
  <c r="AH113" i="1"/>
  <c r="DF39" i="1" s="1"/>
  <c r="AI113" i="1"/>
  <c r="DG39" i="1" s="1"/>
  <c r="AJ113" i="1"/>
  <c r="DH39" i="1" s="1"/>
  <c r="AK113" i="1"/>
  <c r="DI39" i="1" s="1"/>
  <c r="AL113" i="1"/>
  <c r="DJ39" i="1" s="1"/>
  <c r="AM113" i="1"/>
  <c r="DK39" i="1" s="1"/>
  <c r="AN113" i="1"/>
  <c r="DL39" i="1" s="1"/>
  <c r="AO113" i="1"/>
  <c r="DM39" i="1" s="1"/>
  <c r="AP113" i="1"/>
  <c r="DN39" i="1" s="1"/>
  <c r="AQ113" i="1"/>
  <c r="DO39" i="1" s="1"/>
  <c r="AR113" i="1"/>
  <c r="DP39" i="1" s="1"/>
  <c r="AS113" i="1"/>
  <c r="DQ39" i="1" s="1"/>
  <c r="AT113" i="1"/>
  <c r="DR39" i="1" s="1"/>
  <c r="AA114" i="1"/>
  <c r="BG40" i="1" s="1"/>
  <c r="AB114" i="1"/>
  <c r="BH40" i="1" s="1"/>
  <c r="AC114" i="1"/>
  <c r="BI40" i="1" s="1"/>
  <c r="AD114" i="1"/>
  <c r="BJ40" i="1" s="1"/>
  <c r="AE114" i="1"/>
  <c r="BK40" i="1" s="1"/>
  <c r="AF114" i="1"/>
  <c r="BL40" i="1" s="1"/>
  <c r="AG114" i="1"/>
  <c r="BM40" i="1" s="1"/>
  <c r="AH114" i="1"/>
  <c r="BN40" i="1" s="1"/>
  <c r="AI114" i="1"/>
  <c r="BO40" i="1" s="1"/>
  <c r="AJ114" i="1"/>
  <c r="BP40" i="1" s="1"/>
  <c r="AK114" i="1"/>
  <c r="BQ40" i="1" s="1"/>
  <c r="AL114" i="1"/>
  <c r="BR40" i="1" s="1"/>
  <c r="AM114" i="1"/>
  <c r="BS40" i="1" s="1"/>
  <c r="AN114" i="1"/>
  <c r="BT40" i="1" s="1"/>
  <c r="AO114" i="1"/>
  <c r="BU40" i="1" s="1"/>
  <c r="AP114" i="1"/>
  <c r="BV40" i="1" s="1"/>
  <c r="AQ114" i="1"/>
  <c r="BW40" i="1" s="1"/>
  <c r="AR114" i="1"/>
  <c r="BX40" i="1" s="1"/>
  <c r="AS114" i="1"/>
  <c r="BY40" i="1" s="1"/>
  <c r="AT114" i="1"/>
  <c r="BZ40" i="1" s="1"/>
  <c r="AA115" i="1"/>
  <c r="CC40" i="1" s="1"/>
  <c r="AB115" i="1"/>
  <c r="CD40" i="1" s="1"/>
  <c r="AC115" i="1"/>
  <c r="CE40" i="1" s="1"/>
  <c r="AD115" i="1"/>
  <c r="CF40" i="1" s="1"/>
  <c r="AE115" i="1"/>
  <c r="CG40" i="1" s="1"/>
  <c r="AF115" i="1"/>
  <c r="CH40" i="1" s="1"/>
  <c r="AG115" i="1"/>
  <c r="CI40" i="1" s="1"/>
  <c r="AH115" i="1"/>
  <c r="CJ40" i="1" s="1"/>
  <c r="AI115" i="1"/>
  <c r="CK40" i="1" s="1"/>
  <c r="AJ115" i="1"/>
  <c r="CL40" i="1" s="1"/>
  <c r="AK115" i="1"/>
  <c r="CM40" i="1" s="1"/>
  <c r="AL115" i="1"/>
  <c r="CN40" i="1" s="1"/>
  <c r="AM115" i="1"/>
  <c r="CO40" i="1" s="1"/>
  <c r="AN115" i="1"/>
  <c r="CP40" i="1" s="1"/>
  <c r="AO115" i="1"/>
  <c r="CQ40" i="1" s="1"/>
  <c r="AP115" i="1"/>
  <c r="CR40" i="1" s="1"/>
  <c r="AQ115" i="1"/>
  <c r="CS40" i="1" s="1"/>
  <c r="AR115" i="1"/>
  <c r="CT40" i="1" s="1"/>
  <c r="AS115" i="1"/>
  <c r="CU40" i="1" s="1"/>
  <c r="AT115" i="1"/>
  <c r="CV40" i="1" s="1"/>
  <c r="AA116" i="1"/>
  <c r="CY40" i="1" s="1"/>
  <c r="AB116" i="1"/>
  <c r="CZ40" i="1" s="1"/>
  <c r="AC116" i="1"/>
  <c r="DA40" i="1" s="1"/>
  <c r="AD116" i="1"/>
  <c r="DB40" i="1" s="1"/>
  <c r="AE116" i="1"/>
  <c r="DC40" i="1" s="1"/>
  <c r="AF116" i="1"/>
  <c r="DD40" i="1" s="1"/>
  <c r="AG116" i="1"/>
  <c r="DE40" i="1" s="1"/>
  <c r="AH116" i="1"/>
  <c r="DF40" i="1" s="1"/>
  <c r="AI116" i="1"/>
  <c r="DG40" i="1" s="1"/>
  <c r="AJ116" i="1"/>
  <c r="DH40" i="1" s="1"/>
  <c r="AK116" i="1"/>
  <c r="DI40" i="1" s="1"/>
  <c r="AL116" i="1"/>
  <c r="DJ40" i="1" s="1"/>
  <c r="AM116" i="1"/>
  <c r="DK40" i="1" s="1"/>
  <c r="AN116" i="1"/>
  <c r="DL40" i="1" s="1"/>
  <c r="AO116" i="1"/>
  <c r="DM40" i="1" s="1"/>
  <c r="AP116" i="1"/>
  <c r="DN40" i="1" s="1"/>
  <c r="AQ116" i="1"/>
  <c r="DO40" i="1" s="1"/>
  <c r="AR116" i="1"/>
  <c r="DP40" i="1" s="1"/>
  <c r="AS116" i="1"/>
  <c r="DQ40" i="1" s="1"/>
  <c r="AT116" i="1"/>
  <c r="DR40" i="1" s="1"/>
  <c r="AA117" i="1"/>
  <c r="BG41" i="1" s="1"/>
  <c r="AB117" i="1"/>
  <c r="BH41" i="1" s="1"/>
  <c r="AC117" i="1"/>
  <c r="BI41" i="1" s="1"/>
  <c r="AD117" i="1"/>
  <c r="BJ41" i="1" s="1"/>
  <c r="AE117" i="1"/>
  <c r="BK41" i="1" s="1"/>
  <c r="AF117" i="1"/>
  <c r="BL41" i="1" s="1"/>
  <c r="AG117" i="1"/>
  <c r="BM41" i="1" s="1"/>
  <c r="AH117" i="1"/>
  <c r="BN41" i="1" s="1"/>
  <c r="AI117" i="1"/>
  <c r="BO41" i="1" s="1"/>
  <c r="AJ117" i="1"/>
  <c r="BP41" i="1" s="1"/>
  <c r="AK117" i="1"/>
  <c r="BQ41" i="1" s="1"/>
  <c r="AL117" i="1"/>
  <c r="BR41" i="1" s="1"/>
  <c r="AM117" i="1"/>
  <c r="BS41" i="1" s="1"/>
  <c r="AN117" i="1"/>
  <c r="BT41" i="1" s="1"/>
  <c r="AO117" i="1"/>
  <c r="BU41" i="1" s="1"/>
  <c r="AP117" i="1"/>
  <c r="BV41" i="1" s="1"/>
  <c r="AQ117" i="1"/>
  <c r="BW41" i="1" s="1"/>
  <c r="AR117" i="1"/>
  <c r="BX41" i="1" s="1"/>
  <c r="AS117" i="1"/>
  <c r="BY41" i="1" s="1"/>
  <c r="AT117" i="1"/>
  <c r="BZ41" i="1" s="1"/>
  <c r="AA118" i="1"/>
  <c r="CC41" i="1" s="1"/>
  <c r="AB118" i="1"/>
  <c r="CD41" i="1" s="1"/>
  <c r="AC118" i="1"/>
  <c r="CE41" i="1" s="1"/>
  <c r="AD118" i="1"/>
  <c r="CF41" i="1" s="1"/>
  <c r="AE118" i="1"/>
  <c r="CG41" i="1" s="1"/>
  <c r="AF118" i="1"/>
  <c r="CH41" i="1" s="1"/>
  <c r="AG118" i="1"/>
  <c r="CI41" i="1" s="1"/>
  <c r="AH118" i="1"/>
  <c r="CJ41" i="1" s="1"/>
  <c r="AI118" i="1"/>
  <c r="CK41" i="1" s="1"/>
  <c r="AJ118" i="1"/>
  <c r="CL41" i="1" s="1"/>
  <c r="AK118" i="1"/>
  <c r="CM41" i="1" s="1"/>
  <c r="AL118" i="1"/>
  <c r="CN41" i="1" s="1"/>
  <c r="AM118" i="1"/>
  <c r="CO41" i="1" s="1"/>
  <c r="AN118" i="1"/>
  <c r="CP41" i="1" s="1"/>
  <c r="AO118" i="1"/>
  <c r="CQ41" i="1" s="1"/>
  <c r="AP118" i="1"/>
  <c r="CR41" i="1" s="1"/>
  <c r="AQ118" i="1"/>
  <c r="CS41" i="1" s="1"/>
  <c r="AR118" i="1"/>
  <c r="CT41" i="1" s="1"/>
  <c r="AS118" i="1"/>
  <c r="CU41" i="1" s="1"/>
  <c r="AT118" i="1"/>
  <c r="CV41" i="1" s="1"/>
  <c r="AA119" i="1"/>
  <c r="CY41" i="1" s="1"/>
  <c r="AB119" i="1"/>
  <c r="CZ41" i="1" s="1"/>
  <c r="AC119" i="1"/>
  <c r="DA41" i="1" s="1"/>
  <c r="AD119" i="1"/>
  <c r="DB41" i="1" s="1"/>
  <c r="AE119" i="1"/>
  <c r="DC41" i="1" s="1"/>
  <c r="AF119" i="1"/>
  <c r="DD41" i="1" s="1"/>
  <c r="AG119" i="1"/>
  <c r="DE41" i="1" s="1"/>
  <c r="AH119" i="1"/>
  <c r="DF41" i="1" s="1"/>
  <c r="AI119" i="1"/>
  <c r="DG41" i="1" s="1"/>
  <c r="AJ119" i="1"/>
  <c r="DH41" i="1" s="1"/>
  <c r="AK119" i="1"/>
  <c r="DI41" i="1" s="1"/>
  <c r="AL119" i="1"/>
  <c r="DJ41" i="1" s="1"/>
  <c r="AM119" i="1"/>
  <c r="DK41" i="1" s="1"/>
  <c r="AN119" i="1"/>
  <c r="DL41" i="1" s="1"/>
  <c r="AO119" i="1"/>
  <c r="DM41" i="1" s="1"/>
  <c r="AP119" i="1"/>
  <c r="DN41" i="1" s="1"/>
  <c r="AQ119" i="1"/>
  <c r="DO41" i="1" s="1"/>
  <c r="AR119" i="1"/>
  <c r="DP41" i="1" s="1"/>
  <c r="AS119" i="1"/>
  <c r="DQ41" i="1" s="1"/>
  <c r="AT119" i="1"/>
  <c r="DR41" i="1" s="1"/>
  <c r="AA120" i="1"/>
  <c r="BG42" i="1" s="1"/>
  <c r="AB120" i="1"/>
  <c r="BH42" i="1" s="1"/>
  <c r="AC120" i="1"/>
  <c r="BI42" i="1" s="1"/>
  <c r="AD120" i="1"/>
  <c r="BJ42" i="1" s="1"/>
  <c r="AE120" i="1"/>
  <c r="BK42" i="1" s="1"/>
  <c r="AF120" i="1"/>
  <c r="BL42" i="1" s="1"/>
  <c r="AG120" i="1"/>
  <c r="BM42" i="1" s="1"/>
  <c r="AH120" i="1"/>
  <c r="BN42" i="1" s="1"/>
  <c r="AI120" i="1"/>
  <c r="BO42" i="1" s="1"/>
  <c r="AJ120" i="1"/>
  <c r="BP42" i="1" s="1"/>
  <c r="AK120" i="1"/>
  <c r="BQ42" i="1" s="1"/>
  <c r="AL120" i="1"/>
  <c r="BR42" i="1" s="1"/>
  <c r="AM120" i="1"/>
  <c r="BS42" i="1" s="1"/>
  <c r="AN120" i="1"/>
  <c r="BT42" i="1" s="1"/>
  <c r="AO120" i="1"/>
  <c r="BU42" i="1" s="1"/>
  <c r="AP120" i="1"/>
  <c r="BV42" i="1" s="1"/>
  <c r="AQ120" i="1"/>
  <c r="BW42" i="1" s="1"/>
  <c r="AR120" i="1"/>
  <c r="BX42" i="1" s="1"/>
  <c r="AS120" i="1"/>
  <c r="BY42" i="1" s="1"/>
  <c r="AT120" i="1"/>
  <c r="BZ42" i="1" s="1"/>
  <c r="AA121" i="1"/>
  <c r="CC42" i="1" s="1"/>
  <c r="AB121" i="1"/>
  <c r="CD42" i="1" s="1"/>
  <c r="AC121" i="1"/>
  <c r="CE42" i="1" s="1"/>
  <c r="AD121" i="1"/>
  <c r="CF42" i="1" s="1"/>
  <c r="AE121" i="1"/>
  <c r="CG42" i="1" s="1"/>
  <c r="AF121" i="1"/>
  <c r="CH42" i="1" s="1"/>
  <c r="AG121" i="1"/>
  <c r="CI42" i="1" s="1"/>
  <c r="AH121" i="1"/>
  <c r="CJ42" i="1" s="1"/>
  <c r="AI121" i="1"/>
  <c r="CK42" i="1" s="1"/>
  <c r="AJ121" i="1"/>
  <c r="CL42" i="1" s="1"/>
  <c r="AK121" i="1"/>
  <c r="CM42" i="1" s="1"/>
  <c r="AL121" i="1"/>
  <c r="CN42" i="1" s="1"/>
  <c r="AM121" i="1"/>
  <c r="CO42" i="1" s="1"/>
  <c r="AN121" i="1"/>
  <c r="CP42" i="1" s="1"/>
  <c r="AO121" i="1"/>
  <c r="CQ42" i="1" s="1"/>
  <c r="AP121" i="1"/>
  <c r="CR42" i="1" s="1"/>
  <c r="AQ121" i="1"/>
  <c r="CS42" i="1" s="1"/>
  <c r="AR121" i="1"/>
  <c r="CT42" i="1" s="1"/>
  <c r="AS121" i="1"/>
  <c r="CU42" i="1" s="1"/>
  <c r="AT121" i="1"/>
  <c r="CV42" i="1" s="1"/>
  <c r="AA122" i="1"/>
  <c r="CY42" i="1" s="1"/>
  <c r="AB122" i="1"/>
  <c r="CZ42" i="1" s="1"/>
  <c r="AC122" i="1"/>
  <c r="DA42" i="1" s="1"/>
  <c r="AD122" i="1"/>
  <c r="DB42" i="1" s="1"/>
  <c r="AE122" i="1"/>
  <c r="DC42" i="1" s="1"/>
  <c r="AF122" i="1"/>
  <c r="DD42" i="1" s="1"/>
  <c r="AG122" i="1"/>
  <c r="DE42" i="1" s="1"/>
  <c r="AH122" i="1"/>
  <c r="DF42" i="1" s="1"/>
  <c r="AI122" i="1"/>
  <c r="DG42" i="1" s="1"/>
  <c r="AJ122" i="1"/>
  <c r="DH42" i="1" s="1"/>
  <c r="AK122" i="1"/>
  <c r="DI42" i="1" s="1"/>
  <c r="AL122" i="1"/>
  <c r="DJ42" i="1" s="1"/>
  <c r="AM122" i="1"/>
  <c r="DK42" i="1" s="1"/>
  <c r="AN122" i="1"/>
  <c r="DL42" i="1" s="1"/>
  <c r="AO122" i="1"/>
  <c r="DM42" i="1" s="1"/>
  <c r="AP122" i="1"/>
  <c r="DN42" i="1" s="1"/>
  <c r="AQ122" i="1"/>
  <c r="DO42" i="1" s="1"/>
  <c r="AR122" i="1"/>
  <c r="DP42" i="1" s="1"/>
  <c r="AS122" i="1"/>
  <c r="DQ42" i="1" s="1"/>
  <c r="AT122" i="1"/>
  <c r="DR42" i="1" s="1"/>
  <c r="AA3" i="1"/>
  <c r="BG3" i="1" s="1"/>
  <c r="AB3" i="1"/>
  <c r="BH3" i="1" s="1"/>
  <c r="AC3" i="1"/>
  <c r="BI3" i="1" s="1"/>
  <c r="AD3" i="1"/>
  <c r="BJ3" i="1" s="1"/>
  <c r="AE3" i="1"/>
  <c r="BK3" i="1" s="1"/>
  <c r="AF3" i="1"/>
  <c r="BL3" i="1" s="1"/>
  <c r="AG3" i="1"/>
  <c r="BM3" i="1" s="1"/>
  <c r="AH3" i="1"/>
  <c r="BN3" i="1" s="1"/>
  <c r="AI3" i="1"/>
  <c r="BO3" i="1" s="1"/>
  <c r="AJ3" i="1"/>
  <c r="BP3" i="1" s="1"/>
  <c r="AK3" i="1"/>
  <c r="BQ3" i="1" s="1"/>
  <c r="AL3" i="1"/>
  <c r="BR3" i="1" s="1"/>
  <c r="AM3" i="1"/>
  <c r="BS3" i="1" s="1"/>
  <c r="AN3" i="1"/>
  <c r="BT3" i="1" s="1"/>
  <c r="AO3" i="1"/>
  <c r="BU3" i="1" s="1"/>
  <c r="AP3" i="1"/>
  <c r="BV3" i="1" s="1"/>
  <c r="AQ3" i="1"/>
  <c r="BW3" i="1" s="1"/>
  <c r="AR3" i="1"/>
  <c r="BX3" i="1" s="1"/>
  <c r="AS3" i="1"/>
  <c r="BY3" i="1" s="1"/>
  <c r="AT3" i="1"/>
  <c r="BZ3" i="1" s="1"/>
  <c r="BA4" i="1" l="1"/>
  <c r="BD5" i="1"/>
  <c r="BB4" i="1"/>
  <c r="AZ4" i="1"/>
  <c r="BY43" i="1"/>
  <c r="BQ43" i="1"/>
  <c r="DP43" i="1"/>
  <c r="BZ43" i="1"/>
  <c r="BV43" i="1"/>
  <c r="BR43" i="1"/>
  <c r="BN43" i="1"/>
  <c r="BJ43" i="1"/>
  <c r="CN43" i="1"/>
  <c r="BU43" i="1"/>
  <c r="BI43" i="1"/>
  <c r="DB43" i="1"/>
  <c r="CR43" i="1"/>
  <c r="BM43" i="1"/>
  <c r="DQ43" i="1"/>
  <c r="DM43" i="1"/>
  <c r="DI43" i="1"/>
  <c r="DE43" i="1"/>
  <c r="DA43" i="1"/>
  <c r="CU43" i="1"/>
  <c r="CQ43" i="1"/>
  <c r="CM43" i="1"/>
  <c r="CI43" i="1"/>
  <c r="CE43" i="1"/>
  <c r="CL43" i="1"/>
  <c r="CV43" i="1"/>
  <c r="CF43" i="1"/>
  <c r="CJ43" i="1"/>
  <c r="DL43" i="1"/>
  <c r="BW43" i="1"/>
  <c r="BS43" i="1"/>
  <c r="BO43" i="1"/>
  <c r="BK43" i="1"/>
  <c r="BG43" i="1"/>
  <c r="DO43" i="1"/>
  <c r="DK43" i="1"/>
  <c r="DG43" i="1"/>
  <c r="DC43" i="1"/>
  <c r="CY43" i="1"/>
  <c r="CS43" i="1"/>
  <c r="CO43" i="1"/>
  <c r="CK43" i="1"/>
  <c r="CG43" i="1"/>
  <c r="CC43" i="1"/>
  <c r="DR43" i="1"/>
  <c r="DN43" i="1"/>
  <c r="DJ43" i="1"/>
  <c r="DF43" i="1"/>
  <c r="BX43" i="1"/>
  <c r="BT43" i="1"/>
  <c r="BP43" i="1"/>
  <c r="BL43" i="1"/>
  <c r="BH43" i="1"/>
  <c r="DH43" i="1"/>
  <c r="DD43" i="1"/>
  <c r="CZ43" i="1"/>
  <c r="CT43" i="1"/>
  <c r="CP43" i="1"/>
  <c r="CH43" i="1"/>
  <c r="CD43" i="1"/>
  <c r="BD6" i="1" l="1"/>
  <c r="BB5" i="1"/>
  <c r="BA5" i="1"/>
  <c r="AZ5" i="1"/>
  <c r="BD7" i="1" l="1"/>
  <c r="BA6" i="1"/>
  <c r="BB6" i="1"/>
  <c r="AZ6" i="1"/>
  <c r="BD8" i="1" l="1"/>
  <c r="AZ7" i="1"/>
  <c r="BA7" i="1"/>
  <c r="BB7" i="1"/>
  <c r="BD9" i="1" l="1"/>
  <c r="BA8" i="1"/>
  <c r="BB8" i="1"/>
  <c r="AZ8" i="1"/>
  <c r="BD10" i="1" l="1"/>
  <c r="BB9" i="1"/>
  <c r="AZ9" i="1"/>
  <c r="BA9" i="1"/>
  <c r="BD11" i="1" l="1"/>
  <c r="AZ10" i="1"/>
  <c r="BA10" i="1"/>
  <c r="BB10" i="1"/>
  <c r="BD12" i="1" l="1"/>
  <c r="AZ11" i="1"/>
  <c r="BB11" i="1"/>
  <c r="BA11" i="1"/>
  <c r="BD13" i="1" l="1"/>
  <c r="BA12" i="1"/>
  <c r="AZ12" i="1"/>
  <c r="BB12" i="1"/>
  <c r="BD14" i="1" l="1"/>
  <c r="BB13" i="1"/>
  <c r="AZ13" i="1"/>
  <c r="BA13" i="1"/>
  <c r="BD15" i="1" l="1"/>
  <c r="BA14" i="1"/>
  <c r="BB14" i="1"/>
  <c r="AZ14" i="1"/>
  <c r="BD16" i="1" l="1"/>
  <c r="AZ15" i="1"/>
  <c r="BB15" i="1"/>
  <c r="BA15" i="1"/>
  <c r="BD17" i="1" l="1"/>
  <c r="BA16" i="1"/>
  <c r="BB16" i="1"/>
  <c r="AZ16" i="1"/>
  <c r="BD18" i="1" l="1"/>
  <c r="BB17" i="1"/>
  <c r="BA17" i="1"/>
  <c r="AZ17" i="1"/>
  <c r="BD19" i="1" l="1"/>
  <c r="BA18" i="1"/>
  <c r="AZ18" i="1"/>
  <c r="BB18" i="1"/>
  <c r="BD20" i="1" l="1"/>
  <c r="AZ19" i="1"/>
  <c r="BA19" i="1"/>
  <c r="BB19" i="1"/>
  <c r="BD21" i="1" l="1"/>
  <c r="BA20" i="1"/>
  <c r="AZ20" i="1"/>
  <c r="BB20" i="1"/>
  <c r="BD22" i="1" l="1"/>
  <c r="BB21" i="1"/>
  <c r="AZ21" i="1"/>
  <c r="BA21" i="1"/>
  <c r="AZ22" i="1" l="1"/>
  <c r="BA22" i="1"/>
  <c r="BB22" i="1"/>
</calcChain>
</file>

<file path=xl/sharedStrings.xml><?xml version="1.0" encoding="utf-8"?>
<sst xmlns="http://schemas.openxmlformats.org/spreadsheetml/2006/main" count="230" uniqueCount="70">
  <si>
    <t>Query Text</t>
  </si>
  <si>
    <t>Results Count</t>
  </si>
  <si>
    <t>First Click</t>
  </si>
  <si>
    <t>Engine</t>
  </si>
  <si>
    <t>Google</t>
  </si>
  <si>
    <t>Yahoo</t>
  </si>
  <si>
    <t>Bing</t>
  </si>
  <si>
    <t>Query No</t>
  </si>
  <si>
    <t>artificial intelligence research papers</t>
  </si>
  <si>
    <t>artificial intelligence research papers pdf</t>
  </si>
  <si>
    <t>theoretical background of vortex tube</t>
  </si>
  <si>
    <t>calling oracle reports from java</t>
  </si>
  <si>
    <t>university rankings 2013 in jordan</t>
  </si>
  <si>
    <t>gamma world city in The World According to GaWC</t>
  </si>
  <si>
    <t>free ebook compiler pdf format</t>
  </si>
  <si>
    <t>compiler design free ebook pdf format</t>
  </si>
  <si>
    <t>evaluating web search engines</t>
  </si>
  <si>
    <t>data warehousing products</t>
  </si>
  <si>
    <t>popular search queries</t>
  </si>
  <si>
    <t>research methods for computer science</t>
  </si>
  <si>
    <t>istanbul taksim square history</t>
  </si>
  <si>
    <t>how to create java stored procedure in oracle</t>
  </si>
  <si>
    <t>raspberry computer specs and price</t>
  </si>
  <si>
    <t>online open-access journals in computer science</t>
  </si>
  <si>
    <t>how to build parabolic mirror</t>
  </si>
  <si>
    <t>how to reduce fuel consumption in cars</t>
  </si>
  <si>
    <t>smeg ovens</t>
  </si>
  <si>
    <t xml:space="preserve">baby's use of pacifier
</t>
  </si>
  <si>
    <t>hair fall solution</t>
  </si>
  <si>
    <t>cache baby</t>
  </si>
  <si>
    <t>msi wind netbook</t>
  </si>
  <si>
    <t>turkish alphabet</t>
  </si>
  <si>
    <t>nestle cerelac</t>
  </si>
  <si>
    <t>toefl ibt</t>
  </si>
  <si>
    <t>angels and deamons</t>
  </si>
  <si>
    <t>apisal nazal spray</t>
  </si>
  <si>
    <t>beats audio</t>
  </si>
  <si>
    <t>pride and prejudice novel</t>
  </si>
  <si>
    <t>mora blankets</t>
  </si>
  <si>
    <t>power saving spotlights</t>
  </si>
  <si>
    <t>baby vegetable recipes</t>
  </si>
  <si>
    <t>tourism in jordan</t>
  </si>
  <si>
    <t>saflon trendline casserole</t>
  </si>
  <si>
    <t>seventh nerve palsy</t>
  </si>
  <si>
    <t>autism signs</t>
  </si>
  <si>
    <t>disney clothes</t>
  </si>
  <si>
    <t>bebelac formula</t>
  </si>
  <si>
    <t>news agencies in middle east</t>
  </si>
  <si>
    <t>Avg:</t>
  </si>
  <si>
    <r>
      <t>DCG</t>
    </r>
    <r>
      <rPr>
        <b/>
        <vertAlign val="subscript"/>
        <sz val="11"/>
        <color theme="1"/>
        <rFont val="Calibri"/>
        <family val="2"/>
        <scheme val="minor"/>
      </rPr>
      <t>p</t>
    </r>
  </si>
  <si>
    <r>
      <t>Google DCG</t>
    </r>
    <r>
      <rPr>
        <b/>
        <vertAlign val="subscript"/>
        <sz val="11"/>
        <color theme="1"/>
        <rFont val="Calibri"/>
        <family val="2"/>
        <scheme val="minor"/>
      </rPr>
      <t>p</t>
    </r>
  </si>
  <si>
    <t>No</t>
  </si>
  <si>
    <r>
      <t>N</t>
    </r>
    <r>
      <rPr>
        <b/>
        <u/>
        <sz val="11"/>
        <color theme="1"/>
        <rFont val="Calibri"/>
        <family val="2"/>
        <scheme val="minor"/>
      </rPr>
      <t>o</t>
    </r>
  </si>
  <si>
    <t>Avg</t>
  </si>
  <si>
    <r>
      <t>Yahoo DCG</t>
    </r>
    <r>
      <rPr>
        <b/>
        <vertAlign val="subscript"/>
        <sz val="11"/>
        <color theme="1"/>
        <rFont val="Calibri"/>
        <family val="2"/>
        <scheme val="minor"/>
      </rPr>
      <t>p</t>
    </r>
  </si>
  <si>
    <r>
      <t>Bing DCG</t>
    </r>
    <r>
      <rPr>
        <b/>
        <vertAlign val="subscript"/>
        <sz val="11"/>
        <color theme="1"/>
        <rFont val="Calibri"/>
        <family val="2"/>
        <scheme val="minor"/>
      </rPr>
      <t>p</t>
    </r>
  </si>
  <si>
    <t>Position</t>
  </si>
  <si>
    <t>Page Size (kB)</t>
  </si>
  <si>
    <t>Speed (Mbps)</t>
  </si>
  <si>
    <t>Load Time (Seconds)</t>
  </si>
  <si>
    <t>Googl</t>
  </si>
  <si>
    <t>Probability of User First Click</t>
  </si>
  <si>
    <t>First Click Position</t>
  </si>
  <si>
    <t>Logarithmic Results Count</t>
  </si>
  <si>
    <t>Probability</t>
  </si>
  <si>
    <r>
      <t>Summary NDCG</t>
    </r>
    <r>
      <rPr>
        <b/>
        <vertAlign val="subscript"/>
        <sz val="11"/>
        <color theme="1"/>
        <rFont val="Calibri"/>
        <family val="2"/>
        <scheme val="minor"/>
      </rPr>
      <t>p</t>
    </r>
  </si>
  <si>
    <t>Is Maximum</t>
  </si>
  <si>
    <t>Maximum Count:</t>
  </si>
  <si>
    <t>Maximum Count Probability</t>
  </si>
  <si>
    <t>User Evaluation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</si>
</sst>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Fill="1" applyBorder="1"/>
    <xf numFmtId="0" fontId="0" fillId="0" borderId="6" xfId="0" applyBorder="1"/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Fill="1" applyBorder="1"/>
    <xf numFmtId="2" fontId="0" fillId="0" borderId="7" xfId="0" applyNumberFormat="1" applyBorder="1"/>
    <xf numFmtId="2" fontId="0" fillId="0" borderId="1" xfId="0" applyNumberFormat="1" applyBorder="1"/>
    <xf numFmtId="2" fontId="0" fillId="0" borderId="0" xfId="0" applyNumberFormat="1"/>
    <xf numFmtId="1" fontId="1" fillId="2" borderId="7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0" fillId="0" borderId="14" xfId="0" applyNumberFormat="1" applyBorder="1"/>
    <xf numFmtId="2" fontId="0" fillId="0" borderId="2" xfId="0" applyNumberFormat="1" applyBorder="1"/>
    <xf numFmtId="0" fontId="1" fillId="2" borderId="1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0" borderId="15" xfId="0" applyBorder="1"/>
    <xf numFmtId="2" fontId="0" fillId="2" borderId="13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2" borderId="1" xfId="0" applyFill="1" applyBorder="1"/>
    <xf numFmtId="2" fontId="0" fillId="2" borderId="1" xfId="0" applyNumberFormat="1" applyFill="1" applyBorder="1"/>
    <xf numFmtId="0" fontId="1" fillId="2" borderId="1" xfId="0" applyFont="1" applyFill="1" applyBorder="1" applyAlignment="1">
      <alignment vertical="center" wrapText="1"/>
    </xf>
    <xf numFmtId="0" fontId="0" fillId="3" borderId="1" xfId="0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7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0" fontId="0" fillId="3" borderId="7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Google</c:v>
          </c:tx>
          <c:invertIfNegative val="0"/>
          <c:val>
            <c:numRef>
              <c:f>Quality!$AW$3:$AW$22</c:f>
              <c:numCache>
                <c:formatCode>General</c:formatCode>
                <c:ptCount val="20"/>
                <c:pt idx="0">
                  <c:v>4.58</c:v>
                </c:pt>
                <c:pt idx="1">
                  <c:v>9.2799999999999994</c:v>
                </c:pt>
                <c:pt idx="2">
                  <c:v>12.15</c:v>
                </c:pt>
                <c:pt idx="3">
                  <c:v>14.43</c:v>
                </c:pt>
                <c:pt idx="4">
                  <c:v>16.36</c:v>
                </c:pt>
                <c:pt idx="5">
                  <c:v>18.12</c:v>
                </c:pt>
                <c:pt idx="6">
                  <c:v>19.7</c:v>
                </c:pt>
                <c:pt idx="7">
                  <c:v>21.15</c:v>
                </c:pt>
                <c:pt idx="8">
                  <c:v>22.49</c:v>
                </c:pt>
                <c:pt idx="9">
                  <c:v>23.83</c:v>
                </c:pt>
                <c:pt idx="10">
                  <c:v>25.13</c:v>
                </c:pt>
                <c:pt idx="11">
                  <c:v>26.25</c:v>
                </c:pt>
                <c:pt idx="12">
                  <c:v>27.38</c:v>
                </c:pt>
                <c:pt idx="13">
                  <c:v>28.44</c:v>
                </c:pt>
                <c:pt idx="14">
                  <c:v>29.51</c:v>
                </c:pt>
                <c:pt idx="15">
                  <c:v>30.56</c:v>
                </c:pt>
                <c:pt idx="16">
                  <c:v>31.54</c:v>
                </c:pt>
                <c:pt idx="17">
                  <c:v>32.53</c:v>
                </c:pt>
                <c:pt idx="18">
                  <c:v>33.58</c:v>
                </c:pt>
                <c:pt idx="19">
                  <c:v>34.47</c:v>
                </c:pt>
              </c:numCache>
            </c:numRef>
          </c:val>
        </c:ser>
        <c:ser>
          <c:idx val="1"/>
          <c:order val="1"/>
          <c:tx>
            <c:v>Yahoo</c:v>
          </c:tx>
          <c:invertIfNegative val="0"/>
          <c:val>
            <c:numRef>
              <c:f>Quality!$AX$3:$AX$22</c:f>
              <c:numCache>
                <c:formatCode>General</c:formatCode>
                <c:ptCount val="20"/>
                <c:pt idx="0">
                  <c:v>4.53</c:v>
                </c:pt>
                <c:pt idx="1">
                  <c:v>8.7799999999999994</c:v>
                </c:pt>
                <c:pt idx="2">
                  <c:v>11.44</c:v>
                </c:pt>
                <c:pt idx="3">
                  <c:v>13.63</c:v>
                </c:pt>
                <c:pt idx="4">
                  <c:v>15.2</c:v>
                </c:pt>
                <c:pt idx="5">
                  <c:v>16.739999999999998</c:v>
                </c:pt>
                <c:pt idx="6">
                  <c:v>18.329999999999998</c:v>
                </c:pt>
                <c:pt idx="7">
                  <c:v>19.68</c:v>
                </c:pt>
                <c:pt idx="8">
                  <c:v>21.05</c:v>
                </c:pt>
                <c:pt idx="9">
                  <c:v>22.22</c:v>
                </c:pt>
                <c:pt idx="10">
                  <c:v>23.13</c:v>
                </c:pt>
                <c:pt idx="11">
                  <c:v>24.18</c:v>
                </c:pt>
                <c:pt idx="12">
                  <c:v>25.26</c:v>
                </c:pt>
                <c:pt idx="13">
                  <c:v>26.2</c:v>
                </c:pt>
                <c:pt idx="14">
                  <c:v>27.17</c:v>
                </c:pt>
                <c:pt idx="15">
                  <c:v>28.12</c:v>
                </c:pt>
                <c:pt idx="16">
                  <c:v>29.01</c:v>
                </c:pt>
                <c:pt idx="17">
                  <c:v>29.93</c:v>
                </c:pt>
                <c:pt idx="18">
                  <c:v>30.8</c:v>
                </c:pt>
                <c:pt idx="19">
                  <c:v>31.63</c:v>
                </c:pt>
              </c:numCache>
            </c:numRef>
          </c:val>
        </c:ser>
        <c:ser>
          <c:idx val="2"/>
          <c:order val="2"/>
          <c:tx>
            <c:v>Bing</c:v>
          </c:tx>
          <c:invertIfNegative val="0"/>
          <c:val>
            <c:numRef>
              <c:f>Quality!$AY$3:$AY$22</c:f>
              <c:numCache>
                <c:formatCode>General</c:formatCode>
                <c:ptCount val="20"/>
                <c:pt idx="0">
                  <c:v>4.5</c:v>
                </c:pt>
                <c:pt idx="1">
                  <c:v>8.48</c:v>
                </c:pt>
                <c:pt idx="2">
                  <c:v>11.06</c:v>
                </c:pt>
                <c:pt idx="3">
                  <c:v>13.05</c:v>
                </c:pt>
                <c:pt idx="4">
                  <c:v>14.83</c:v>
                </c:pt>
                <c:pt idx="5">
                  <c:v>16.190000000000001</c:v>
                </c:pt>
                <c:pt idx="6">
                  <c:v>17.690000000000001</c:v>
                </c:pt>
                <c:pt idx="7">
                  <c:v>18.989999999999998</c:v>
                </c:pt>
                <c:pt idx="8">
                  <c:v>20.22</c:v>
                </c:pt>
                <c:pt idx="9">
                  <c:v>21.39</c:v>
                </c:pt>
                <c:pt idx="10">
                  <c:v>22.03</c:v>
                </c:pt>
                <c:pt idx="11">
                  <c:v>22.8</c:v>
                </c:pt>
                <c:pt idx="12">
                  <c:v>23.9</c:v>
                </c:pt>
                <c:pt idx="13">
                  <c:v>24.83</c:v>
                </c:pt>
                <c:pt idx="14">
                  <c:v>25.75</c:v>
                </c:pt>
                <c:pt idx="15">
                  <c:v>26.66</c:v>
                </c:pt>
                <c:pt idx="16">
                  <c:v>27.57</c:v>
                </c:pt>
                <c:pt idx="17">
                  <c:v>28.49</c:v>
                </c:pt>
                <c:pt idx="18">
                  <c:v>29.37</c:v>
                </c:pt>
                <c:pt idx="19">
                  <c:v>30.11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9636736"/>
        <c:axId val="79651200"/>
        <c:axId val="0"/>
      </c:bar3DChart>
      <c:catAx>
        <c:axId val="79636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Position</a:t>
                </a:r>
                <a:r>
                  <a:rPr lang="en-US" sz="1200" baseline="0"/>
                  <a:t> Index</a:t>
                </a:r>
                <a:endParaRPr lang="en-US" sz="1200"/>
              </a:p>
            </c:rich>
          </c:tx>
          <c:overlay val="0"/>
        </c:title>
        <c:majorTickMark val="out"/>
        <c:minorTickMark val="none"/>
        <c:tickLblPos val="nextTo"/>
        <c:crossAx val="79651200"/>
        <c:crosses val="autoZero"/>
        <c:auto val="1"/>
        <c:lblAlgn val="ctr"/>
        <c:lblOffset val="100"/>
        <c:noMultiLvlLbl val="0"/>
      </c:catAx>
      <c:valAx>
        <c:axId val="796512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DCG</a:t>
                </a:r>
                <a:r>
                  <a:rPr lang="en-US" sz="1200" baseline="-25000"/>
                  <a:t>p</a:t>
                </a:r>
              </a:p>
            </c:rich>
          </c:tx>
          <c:layout>
            <c:manualLayout>
              <c:xMode val="edge"/>
              <c:yMode val="edge"/>
              <c:x val="1.6560917437187572E-2"/>
              <c:y val="0.4013215709147467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96367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Quality!$AZ$2</c:f>
              <c:strCache>
                <c:ptCount val="1"/>
                <c:pt idx="0">
                  <c:v>Google</c:v>
                </c:pt>
              </c:strCache>
            </c:strRef>
          </c:tx>
          <c:invertIfNegative val="0"/>
          <c:val>
            <c:numRef>
              <c:f>Quality!$AZ$3:$AZ$22</c:f>
              <c:numCache>
                <c:formatCode>General</c:formatCode>
                <c:ptCount val="20"/>
                <c:pt idx="0">
                  <c:v>0.91600000000000004</c:v>
                </c:pt>
                <c:pt idx="1">
                  <c:v>0.92799999999999994</c:v>
                </c:pt>
                <c:pt idx="2">
                  <c:v>0.92362785311972029</c:v>
                </c:pt>
                <c:pt idx="3">
                  <c:v>0.92177092019005991</c:v>
                </c:pt>
                <c:pt idx="4">
                  <c:v>0.91868660197002461</c:v>
                </c:pt>
                <c:pt idx="5">
                  <c:v>0.91782639528214849</c:v>
                </c:pt>
                <c:pt idx="6">
                  <c:v>0.91528581310003176</c:v>
                </c:pt>
                <c:pt idx="7">
                  <c:v>0.9120311187905783</c:v>
                </c:pt>
                <c:pt idx="8">
                  <c:v>0.90805132152950585</c:v>
                </c:pt>
                <c:pt idx="9">
                  <c:v>0.90703301513091439</c:v>
                </c:pt>
                <c:pt idx="10">
                  <c:v>0.90663772018595878</c:v>
                </c:pt>
                <c:pt idx="11">
                  <c:v>0.9016741847678954</c:v>
                </c:pt>
                <c:pt idx="12">
                  <c:v>0.89877454251893896</c:v>
                </c:pt>
                <c:pt idx="13">
                  <c:v>0.89498835224622242</c:v>
                </c:pt>
                <c:pt idx="14">
                  <c:v>0.89270750863108306</c:v>
                </c:pt>
                <c:pt idx="15">
                  <c:v>0.89078705842777228</c:v>
                </c:pt>
                <c:pt idx="16">
                  <c:v>0.88770071713000909</c:v>
                </c:pt>
                <c:pt idx="17">
                  <c:v>0.88567484162958143</c:v>
                </c:pt>
                <c:pt idx="18">
                  <c:v>0.88587325929213057</c:v>
                </c:pt>
                <c:pt idx="19">
                  <c:v>0.88242091586410809</c:v>
                </c:pt>
              </c:numCache>
            </c:numRef>
          </c:val>
        </c:ser>
        <c:ser>
          <c:idx val="1"/>
          <c:order val="1"/>
          <c:tx>
            <c:strRef>
              <c:f>Quality!$BA$2</c:f>
              <c:strCache>
                <c:ptCount val="1"/>
                <c:pt idx="0">
                  <c:v>Yahoo</c:v>
                </c:pt>
              </c:strCache>
            </c:strRef>
          </c:tx>
          <c:invertIfNegative val="0"/>
          <c:val>
            <c:numRef>
              <c:f>Quality!$BA$3:$BA$22</c:f>
              <c:numCache>
                <c:formatCode>General</c:formatCode>
                <c:ptCount val="20"/>
                <c:pt idx="0">
                  <c:v>0.90600000000000003</c:v>
                </c:pt>
                <c:pt idx="1">
                  <c:v>0.87799999999999989</c:v>
                </c:pt>
                <c:pt idx="2">
                  <c:v>0.86965453824605765</c:v>
                </c:pt>
                <c:pt idx="3">
                  <c:v>0.87066788927169214</c:v>
                </c:pt>
                <c:pt idx="4">
                  <c:v>0.85354745415307909</c:v>
                </c:pt>
                <c:pt idx="5">
                  <c:v>0.8479257095487398</c:v>
                </c:pt>
                <c:pt idx="6">
                  <c:v>0.85163395706211076</c:v>
                </c:pt>
                <c:pt idx="7">
                  <c:v>0.8486417218817297</c:v>
                </c:pt>
                <c:pt idx="8">
                  <c:v>0.84991019645158294</c:v>
                </c:pt>
                <c:pt idx="9">
                  <c:v>0.84575214419676537</c:v>
                </c:pt>
                <c:pt idx="10">
                  <c:v>0.83448191276964701</c:v>
                </c:pt>
                <c:pt idx="11">
                  <c:v>0.83057073476905563</c:v>
                </c:pt>
                <c:pt idx="12">
                  <c:v>0.82918352607846602</c:v>
                </c:pt>
                <c:pt idx="13">
                  <c:v>0.8244970052338616</c:v>
                </c:pt>
                <c:pt idx="14">
                  <c:v>0.82192012909205447</c:v>
                </c:pt>
                <c:pt idx="15">
                  <c:v>0.81966400795120942</c:v>
                </c:pt>
                <c:pt idx="16">
                  <c:v>0.81649327216048084</c:v>
                </c:pt>
                <c:pt idx="17">
                  <c:v>0.81488619766287651</c:v>
                </c:pt>
                <c:pt idx="18">
                  <c:v>0.81253413895764215</c:v>
                </c:pt>
                <c:pt idx="19">
                  <c:v>0.8097178290914343</c:v>
                </c:pt>
              </c:numCache>
            </c:numRef>
          </c:val>
        </c:ser>
        <c:ser>
          <c:idx val="2"/>
          <c:order val="2"/>
          <c:tx>
            <c:strRef>
              <c:f>Quality!$BB$2</c:f>
              <c:strCache>
                <c:ptCount val="1"/>
                <c:pt idx="0">
                  <c:v>Bing</c:v>
                </c:pt>
              </c:strCache>
            </c:strRef>
          </c:tx>
          <c:invertIfNegative val="0"/>
          <c:val>
            <c:numRef>
              <c:f>Quality!$BB$3:$BB$22</c:f>
              <c:numCache>
                <c:formatCode>General</c:formatCode>
                <c:ptCount val="20"/>
                <c:pt idx="0">
                  <c:v>0.9</c:v>
                </c:pt>
                <c:pt idx="1">
                  <c:v>0.84800000000000009</c:v>
                </c:pt>
                <c:pt idx="2">
                  <c:v>0.84076741197564664</c:v>
                </c:pt>
                <c:pt idx="3">
                  <c:v>0.83361819185587549</c:v>
                </c:pt>
                <c:pt idx="4">
                  <c:v>0.8327703121769845</c:v>
                </c:pt>
                <c:pt idx="5">
                  <c:v>0.82006674059701901</c:v>
                </c:pt>
                <c:pt idx="6">
                  <c:v>0.82189878343855649</c:v>
                </c:pt>
                <c:pt idx="7">
                  <c:v>0.81888751516941283</c:v>
                </c:pt>
                <c:pt idx="8">
                  <c:v>0.81639829796916885</c:v>
                </c:pt>
                <c:pt idx="9">
                  <c:v>0.81416014241083767</c:v>
                </c:pt>
                <c:pt idx="10">
                  <c:v>0.79479621869067552</c:v>
                </c:pt>
                <c:pt idx="11">
                  <c:v>0.78316843476982922</c:v>
                </c:pt>
                <c:pt idx="12">
                  <c:v>0.78454023251287941</c:v>
                </c:pt>
                <c:pt idx="13">
                  <c:v>0.78138399389148028</c:v>
                </c:pt>
                <c:pt idx="14">
                  <c:v>0.77896368509828495</c:v>
                </c:pt>
                <c:pt idx="15">
                  <c:v>0.7771067728299873</c:v>
                </c:pt>
                <c:pt idx="16">
                  <c:v>0.77596413352169791</c:v>
                </c:pt>
                <c:pt idx="17">
                  <c:v>0.77568017946593215</c:v>
                </c:pt>
                <c:pt idx="18">
                  <c:v>0.77480933964889454</c:v>
                </c:pt>
                <c:pt idx="19">
                  <c:v>0.77080631786098919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9677696"/>
        <c:axId val="79683968"/>
        <c:axId val="0"/>
      </c:bar3DChart>
      <c:catAx>
        <c:axId val="79677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Position Index</a:t>
                </a:r>
              </a:p>
            </c:rich>
          </c:tx>
          <c:overlay val="0"/>
        </c:title>
        <c:majorTickMark val="out"/>
        <c:minorTickMark val="none"/>
        <c:tickLblPos val="nextTo"/>
        <c:crossAx val="79683968"/>
        <c:crosses val="autoZero"/>
        <c:auto val="1"/>
        <c:lblAlgn val="ctr"/>
        <c:lblOffset val="100"/>
        <c:noMultiLvlLbl val="0"/>
      </c:catAx>
      <c:valAx>
        <c:axId val="796839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000" b="1" i="0" baseline="0">
                    <a:effectLst/>
                  </a:rPr>
                  <a:t>NDCG</a:t>
                </a:r>
                <a:r>
                  <a:rPr lang="en-US" sz="1000" b="1" i="0" baseline="-25000">
                    <a:effectLst/>
                  </a:rPr>
                  <a:t>p</a:t>
                </a:r>
                <a:endParaRPr lang="en-US" sz="1000">
                  <a:effectLst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96776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Google</c:v>
          </c:tx>
          <c:invertIfNegative val="0"/>
          <c:val>
            <c:numRef>
              <c:f>'First Click'!$H$3:$H$7</c:f>
              <c:numCache>
                <c:formatCode>General</c:formatCode>
                <c:ptCount val="5"/>
                <c:pt idx="0">
                  <c:v>0.7</c:v>
                </c:pt>
                <c:pt idx="1">
                  <c:v>0.25</c:v>
                </c:pt>
                <c:pt idx="2">
                  <c:v>0.05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v>Yahoo</c:v>
          </c:tx>
          <c:invertIfNegative val="0"/>
          <c:val>
            <c:numRef>
              <c:f>'First Click'!$I$3:$I$7</c:f>
              <c:numCache>
                <c:formatCode>General</c:formatCode>
                <c:ptCount val="5"/>
                <c:pt idx="0">
                  <c:v>0.77500000000000002</c:v>
                </c:pt>
                <c:pt idx="1">
                  <c:v>0.15</c:v>
                </c:pt>
                <c:pt idx="2">
                  <c:v>2.5000000000000001E-2</c:v>
                </c:pt>
                <c:pt idx="3">
                  <c:v>2.5000000000000001E-2</c:v>
                </c:pt>
                <c:pt idx="4">
                  <c:v>2.5000000000000001E-2</c:v>
                </c:pt>
              </c:numCache>
            </c:numRef>
          </c:val>
        </c:ser>
        <c:ser>
          <c:idx val="2"/>
          <c:order val="2"/>
          <c:tx>
            <c:v>Bing</c:v>
          </c:tx>
          <c:invertIfNegative val="0"/>
          <c:val>
            <c:numRef>
              <c:f>'First Click'!$J$3:$J$7</c:f>
              <c:numCache>
                <c:formatCode>General</c:formatCode>
                <c:ptCount val="5"/>
                <c:pt idx="0">
                  <c:v>0.6</c:v>
                </c:pt>
                <c:pt idx="1">
                  <c:v>0.22500000000000001</c:v>
                </c:pt>
                <c:pt idx="2">
                  <c:v>0.125</c:v>
                </c:pt>
                <c:pt idx="3">
                  <c:v>2.5000000000000001E-2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4186112"/>
        <c:axId val="94196480"/>
        <c:axId val="0"/>
      </c:bar3DChart>
      <c:catAx>
        <c:axId val="94186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Position</a:t>
                </a:r>
                <a:r>
                  <a:rPr lang="en-US" baseline="0"/>
                  <a:t> Index</a:t>
                </a:r>
                <a:endParaRPr lang="en-US"/>
              </a:p>
            </c:rich>
          </c:tx>
          <c:overlay val="0"/>
        </c:title>
        <c:majorTickMark val="out"/>
        <c:minorTickMark val="none"/>
        <c:tickLblPos val="nextTo"/>
        <c:crossAx val="94196480"/>
        <c:crosses val="autoZero"/>
        <c:auto val="1"/>
        <c:lblAlgn val="ctr"/>
        <c:lblOffset val="100"/>
        <c:noMultiLvlLbl val="0"/>
      </c:catAx>
      <c:valAx>
        <c:axId val="941964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000" b="1" i="0" u="none" strike="noStrike" baseline="0">
                    <a:effectLst/>
                  </a:rPr>
                  <a:t>Probability </a:t>
                </a:r>
                <a:r>
                  <a:rPr lang="en-US"/>
                  <a:t>of</a:t>
                </a:r>
                <a:r>
                  <a:rPr lang="en-US" baseline="0"/>
                  <a:t> User First Click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41861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Google</c:v>
          </c:tx>
          <c:invertIfNegative val="0"/>
          <c:val>
            <c:numRef>
              <c:f>'Search Counts'!$G$3:$G$42</c:f>
              <c:numCache>
                <c:formatCode>General</c:formatCode>
                <c:ptCount val="40"/>
                <c:pt idx="0">
                  <c:v>6.7160033436347986</c:v>
                </c:pt>
                <c:pt idx="1">
                  <c:v>6.7160033436347986</c:v>
                </c:pt>
                <c:pt idx="2">
                  <c:v>6.7234556720351852</c:v>
                </c:pt>
                <c:pt idx="3">
                  <c:v>5.2013971243204509</c:v>
                </c:pt>
                <c:pt idx="4">
                  <c:v>6.8639173769578594</c:v>
                </c:pt>
                <c:pt idx="5">
                  <c:v>5.1958996524092331</c:v>
                </c:pt>
                <c:pt idx="6">
                  <c:v>6.9800033715837451</c:v>
                </c:pt>
                <c:pt idx="7">
                  <c:v>5.4149733479708173</c:v>
                </c:pt>
                <c:pt idx="8">
                  <c:v>7.4424797690644473</c:v>
                </c:pt>
                <c:pt idx="9">
                  <c:v>7.1038037209559564</c:v>
                </c:pt>
                <c:pt idx="10">
                  <c:v>7.6785183790401135</c:v>
                </c:pt>
                <c:pt idx="11">
                  <c:v>7.8109042806686997</c:v>
                </c:pt>
                <c:pt idx="12">
                  <c:v>5.768638101247614</c:v>
                </c:pt>
                <c:pt idx="13">
                  <c:v>5.8188854145940088</c:v>
                </c:pt>
                <c:pt idx="14">
                  <c:v>5.6875289612146336</c:v>
                </c:pt>
                <c:pt idx="15">
                  <c:v>8.0043213737826413</c:v>
                </c:pt>
                <c:pt idx="16">
                  <c:v>4.9965116721541785</c:v>
                </c:pt>
                <c:pt idx="17">
                  <c:v>6.853698211776174</c:v>
                </c:pt>
                <c:pt idx="18">
                  <c:v>6.3541084391474003</c:v>
                </c:pt>
                <c:pt idx="19">
                  <c:v>6.5415792439465799</c:v>
                </c:pt>
                <c:pt idx="20">
                  <c:v>7.4345689040341982</c:v>
                </c:pt>
                <c:pt idx="21">
                  <c:v>5.5145477526602855</c:v>
                </c:pt>
                <c:pt idx="22">
                  <c:v>6.2878017299302247</c:v>
                </c:pt>
                <c:pt idx="23">
                  <c:v>5.8785217955012063</c:v>
                </c:pt>
                <c:pt idx="24">
                  <c:v>5.5932860670204567</c:v>
                </c:pt>
                <c:pt idx="25">
                  <c:v>6.0934216851622347</c:v>
                </c:pt>
                <c:pt idx="26">
                  <c:v>7.123851640967084</c:v>
                </c:pt>
                <c:pt idx="27">
                  <c:v>4.3222192947339186</c:v>
                </c:pt>
                <c:pt idx="28">
                  <c:v>8.2329961103921523</c:v>
                </c:pt>
                <c:pt idx="29">
                  <c:v>6.9469432706978251</c:v>
                </c:pt>
                <c:pt idx="30">
                  <c:v>5.6674529528899535</c:v>
                </c:pt>
                <c:pt idx="31">
                  <c:v>7.4409090820652173</c:v>
                </c:pt>
                <c:pt idx="32">
                  <c:v>7.0453229787866576</c:v>
                </c:pt>
                <c:pt idx="33">
                  <c:v>7.8007170782823847</c:v>
                </c:pt>
                <c:pt idx="34">
                  <c:v>3.6148972160331341</c:v>
                </c:pt>
                <c:pt idx="35">
                  <c:v>4.8169038393756596</c:v>
                </c:pt>
                <c:pt idx="36">
                  <c:v>7.775974331129369</c:v>
                </c:pt>
                <c:pt idx="37">
                  <c:v>7.9253120914996478</c:v>
                </c:pt>
                <c:pt idx="38">
                  <c:v>5.5158738437116783</c:v>
                </c:pt>
                <c:pt idx="39">
                  <c:v>8.6148972160331336</c:v>
                </c:pt>
              </c:numCache>
            </c:numRef>
          </c:val>
        </c:ser>
        <c:ser>
          <c:idx val="1"/>
          <c:order val="1"/>
          <c:tx>
            <c:v>Yahoo</c:v>
          </c:tx>
          <c:invertIfNegative val="0"/>
          <c:val>
            <c:numRef>
              <c:f>'Search Counts'!$H$3:$H$42</c:f>
              <c:numCache>
                <c:formatCode>General</c:formatCode>
                <c:ptCount val="40"/>
                <c:pt idx="0">
                  <c:v>6.5976951859255113</c:v>
                </c:pt>
                <c:pt idx="1">
                  <c:v>6.5976951859255113</c:v>
                </c:pt>
                <c:pt idx="2">
                  <c:v>5.8750612633917001</c:v>
                </c:pt>
                <c:pt idx="3">
                  <c:v>7.3180633349627602</c:v>
                </c:pt>
                <c:pt idx="4">
                  <c:v>8.0334237554869485</c:v>
                </c:pt>
                <c:pt idx="5">
                  <c:v>5.5998830720736876</c:v>
                </c:pt>
                <c:pt idx="6">
                  <c:v>7.9951962915971793</c:v>
                </c:pt>
                <c:pt idx="7">
                  <c:v>6.8175653695597802</c:v>
                </c:pt>
                <c:pt idx="8">
                  <c:v>8.0128372247051711</c:v>
                </c:pt>
                <c:pt idx="9">
                  <c:v>7.1461280356782373</c:v>
                </c:pt>
                <c:pt idx="10">
                  <c:v>7.7041505168397979</c:v>
                </c:pt>
                <c:pt idx="11">
                  <c:v>8.0492180226701802</c:v>
                </c:pt>
                <c:pt idx="12">
                  <c:v>7.195899652409234</c:v>
                </c:pt>
                <c:pt idx="13">
                  <c:v>6.7218106152125454</c:v>
                </c:pt>
                <c:pt idx="14">
                  <c:v>7.3483048630481598</c:v>
                </c:pt>
                <c:pt idx="15">
                  <c:v>7.5428254269591788</c:v>
                </c:pt>
                <c:pt idx="16">
                  <c:v>5.519827993775718</c:v>
                </c:pt>
                <c:pt idx="17">
                  <c:v>7.8597385661971462</c:v>
                </c:pt>
                <c:pt idx="18">
                  <c:v>5.9138138523837158</c:v>
                </c:pt>
                <c:pt idx="19">
                  <c:v>6.5415792439465799</c:v>
                </c:pt>
                <c:pt idx="20">
                  <c:v>7.6095944092252203</c:v>
                </c:pt>
                <c:pt idx="21">
                  <c:v>6.8959747323590639</c:v>
                </c:pt>
                <c:pt idx="22">
                  <c:v>5.4698220159781625</c:v>
                </c:pt>
                <c:pt idx="23">
                  <c:v>6.8195439355418683</c:v>
                </c:pt>
                <c:pt idx="24">
                  <c:v>4.9758911364017919</c:v>
                </c:pt>
                <c:pt idx="25">
                  <c:v>6.1139433523068361</c:v>
                </c:pt>
                <c:pt idx="26">
                  <c:v>7.426511261364575</c:v>
                </c:pt>
                <c:pt idx="27">
                  <c:v>4.2041199826559241</c:v>
                </c:pt>
                <c:pt idx="28">
                  <c:v>7.8715729355458786</c:v>
                </c:pt>
                <c:pt idx="29">
                  <c:v>6.4471580313422185</c:v>
                </c:pt>
                <c:pt idx="30">
                  <c:v>4.9268567089496917</c:v>
                </c:pt>
                <c:pt idx="31">
                  <c:v>7.6928469192772297</c:v>
                </c:pt>
                <c:pt idx="32">
                  <c:v>7.64246452024212</c:v>
                </c:pt>
                <c:pt idx="33">
                  <c:v>6.9749719942980688</c:v>
                </c:pt>
                <c:pt idx="34">
                  <c:v>3.2944662261615929</c:v>
                </c:pt>
                <c:pt idx="35">
                  <c:v>5.7371926427047368</c:v>
                </c:pt>
                <c:pt idx="36">
                  <c:v>7.1367205671564067</c:v>
                </c:pt>
                <c:pt idx="37">
                  <c:v>7.4517864355242898</c:v>
                </c:pt>
                <c:pt idx="38">
                  <c:v>4.6512780139981436</c:v>
                </c:pt>
                <c:pt idx="39">
                  <c:v>8.1172712956557636</c:v>
                </c:pt>
              </c:numCache>
            </c:numRef>
          </c:val>
        </c:ser>
        <c:ser>
          <c:idx val="2"/>
          <c:order val="2"/>
          <c:tx>
            <c:v>Bing</c:v>
          </c:tx>
          <c:invertIfNegative val="0"/>
          <c:val>
            <c:numRef>
              <c:f>'Search Counts'!$I$3:$I$42</c:f>
              <c:numCache>
                <c:formatCode>General</c:formatCode>
                <c:ptCount val="40"/>
                <c:pt idx="0">
                  <c:v>6.555094448578318</c:v>
                </c:pt>
                <c:pt idx="1">
                  <c:v>6.9299295600845872</c:v>
                </c:pt>
                <c:pt idx="2">
                  <c:v>5.4771212547196617</c:v>
                </c:pt>
                <c:pt idx="3">
                  <c:v>7.0413926851582254</c:v>
                </c:pt>
                <c:pt idx="4">
                  <c:v>7.6541765418779608</c:v>
                </c:pt>
                <c:pt idx="5">
                  <c:v>5.7641761323903307</c:v>
                </c:pt>
                <c:pt idx="6">
                  <c:v>8.1492191126553806</c:v>
                </c:pt>
                <c:pt idx="7">
                  <c:v>6.73798732633343</c:v>
                </c:pt>
                <c:pt idx="8">
                  <c:v>6.1931245983544612</c:v>
                </c:pt>
                <c:pt idx="9">
                  <c:v>6.5378190950732735</c:v>
                </c:pt>
                <c:pt idx="10">
                  <c:v>6.8034571156484125</c:v>
                </c:pt>
                <c:pt idx="11">
                  <c:v>8.0128372247051711</c:v>
                </c:pt>
                <c:pt idx="12">
                  <c:v>5.5415792439465807</c:v>
                </c:pt>
                <c:pt idx="13">
                  <c:v>6.6222140229662942</c:v>
                </c:pt>
                <c:pt idx="14">
                  <c:v>7.0530784434834182</c:v>
                </c:pt>
                <c:pt idx="15">
                  <c:v>7.2253092817258624</c:v>
                </c:pt>
                <c:pt idx="16">
                  <c:v>7.3873898263387296</c:v>
                </c:pt>
                <c:pt idx="17">
                  <c:v>7.1205739312058496</c:v>
                </c:pt>
                <c:pt idx="18">
                  <c:v>5.7411515988517845</c:v>
                </c:pt>
                <c:pt idx="19">
                  <c:v>6.1522883443830558</c:v>
                </c:pt>
                <c:pt idx="20">
                  <c:v>6.9772662124272911</c:v>
                </c:pt>
                <c:pt idx="21">
                  <c:v>6.8639173769578594</c:v>
                </c:pt>
                <c:pt idx="22">
                  <c:v>5.413299764081251</c:v>
                </c:pt>
                <c:pt idx="23">
                  <c:v>6.7339992865383858</c:v>
                </c:pt>
                <c:pt idx="24">
                  <c:v>4.9804578922760996</c:v>
                </c:pt>
                <c:pt idx="25">
                  <c:v>6.1003705451175625</c:v>
                </c:pt>
                <c:pt idx="26">
                  <c:v>7.2304489213782723</c:v>
                </c:pt>
                <c:pt idx="27">
                  <c:v>3.3443922736851102</c:v>
                </c:pt>
                <c:pt idx="28">
                  <c:v>8.0253058652647695</c:v>
                </c:pt>
                <c:pt idx="29">
                  <c:v>6.1072099696478679</c:v>
                </c:pt>
                <c:pt idx="30">
                  <c:v>4.9242792860618811</c:v>
                </c:pt>
                <c:pt idx="31">
                  <c:v>7.4440447959180744</c:v>
                </c:pt>
                <c:pt idx="32">
                  <c:v>7.2405492482825986</c:v>
                </c:pt>
                <c:pt idx="33">
                  <c:v>7.2718416065364977</c:v>
                </c:pt>
                <c:pt idx="34">
                  <c:v>3.0827853703164494</c:v>
                </c:pt>
                <c:pt idx="35">
                  <c:v>5.2121876044039572</c:v>
                </c:pt>
                <c:pt idx="36">
                  <c:v>7.1139433523068361</c:v>
                </c:pt>
                <c:pt idx="37">
                  <c:v>7.4487063199050789</c:v>
                </c:pt>
                <c:pt idx="38">
                  <c:v>4.6473829701146192</c:v>
                </c:pt>
                <c:pt idx="39">
                  <c:v>8.0718820073061242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6361472"/>
        <c:axId val="96371840"/>
        <c:axId val="0"/>
      </c:bar3DChart>
      <c:catAx>
        <c:axId val="96361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Query No</a:t>
                </a:r>
              </a:p>
            </c:rich>
          </c:tx>
          <c:overlay val="0"/>
        </c:title>
        <c:majorTickMark val="out"/>
        <c:minorTickMark val="none"/>
        <c:tickLblPos val="nextTo"/>
        <c:crossAx val="96371840"/>
        <c:crosses val="autoZero"/>
        <c:auto val="1"/>
        <c:lblAlgn val="ctr"/>
        <c:lblOffset val="100"/>
        <c:noMultiLvlLbl val="0"/>
      </c:catAx>
      <c:valAx>
        <c:axId val="963718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Results</a:t>
                </a:r>
                <a:r>
                  <a:rPr lang="en-US" baseline="0"/>
                  <a:t> Count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63614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'Search Counts'!$O$3:$O$5</c:f>
              <c:strCache>
                <c:ptCount val="3"/>
                <c:pt idx="0">
                  <c:v>Google</c:v>
                </c:pt>
                <c:pt idx="1">
                  <c:v>Yahoo</c:v>
                </c:pt>
                <c:pt idx="2">
                  <c:v>Bing</c:v>
                </c:pt>
              </c:strCache>
            </c:strRef>
          </c:cat>
          <c:val>
            <c:numRef>
              <c:f>'Search Counts'!$P$3:$P$5</c:f>
              <c:numCache>
                <c:formatCode>General</c:formatCode>
                <c:ptCount val="3"/>
                <c:pt idx="0">
                  <c:v>0.42499999999999999</c:v>
                </c:pt>
                <c:pt idx="1">
                  <c:v>0.5</c:v>
                </c:pt>
                <c:pt idx="2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6400896"/>
        <c:axId val="96402432"/>
        <c:axId val="0"/>
      </c:bar3DChart>
      <c:catAx>
        <c:axId val="96400896"/>
        <c:scaling>
          <c:orientation val="minMax"/>
        </c:scaling>
        <c:delete val="0"/>
        <c:axPos val="b"/>
        <c:majorTickMark val="out"/>
        <c:minorTickMark val="none"/>
        <c:tickLblPos val="nextTo"/>
        <c:crossAx val="96402432"/>
        <c:crosses val="autoZero"/>
        <c:auto val="1"/>
        <c:lblAlgn val="ctr"/>
        <c:lblOffset val="100"/>
        <c:noMultiLvlLbl val="0"/>
      </c:catAx>
      <c:valAx>
        <c:axId val="964024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Probability</a:t>
                </a:r>
                <a:r>
                  <a:rPr lang="en-US" baseline="0"/>
                  <a:t> of Maximum Results Count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64008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19050</xdr:colOff>
      <xdr:row>22</xdr:row>
      <xdr:rowOff>190499</xdr:rowOff>
    </xdr:from>
    <xdr:to>
      <xdr:col>54</xdr:col>
      <xdr:colOff>323850</xdr:colOff>
      <xdr:row>37</xdr:row>
      <xdr:rowOff>76200</xdr:rowOff>
    </xdr:to>
    <xdr:graphicFrame macro="">
      <xdr:nvGraphicFramePr>
        <xdr:cNvPr id="2" name="Chart 1" title="DCG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46</xdr:col>
      <xdr:colOff>600075</xdr:colOff>
      <xdr:row>38</xdr:row>
      <xdr:rowOff>100012</xdr:rowOff>
    </xdr:from>
    <xdr:to>
      <xdr:col>54</xdr:col>
      <xdr:colOff>295275</xdr:colOff>
      <xdr:row>52</xdr:row>
      <xdr:rowOff>166687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7</xdr:row>
      <xdr:rowOff>166687</xdr:rowOff>
    </xdr:from>
    <xdr:to>
      <xdr:col>13</xdr:col>
      <xdr:colOff>76200</xdr:colOff>
      <xdr:row>22</xdr:row>
      <xdr:rowOff>52387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419099</xdr:colOff>
      <xdr:row>22</xdr:row>
      <xdr:rowOff>42862</xdr:rowOff>
    </xdr:from>
    <xdr:to>
      <xdr:col>24</xdr:col>
      <xdr:colOff>47624</xdr:colOff>
      <xdr:row>36</xdr:row>
      <xdr:rowOff>119062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419100</xdr:colOff>
      <xdr:row>6</xdr:row>
      <xdr:rowOff>109537</xdr:rowOff>
    </xdr:from>
    <xdr:to>
      <xdr:col>19</xdr:col>
      <xdr:colOff>533400</xdr:colOff>
      <xdr:row>20</xdr:row>
      <xdr:rowOff>185737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122"/>
  <sheetViews>
    <sheetView tabSelected="1" topLeftCell="D115" workbookViewId="0">
      <selection activeCell="I139" sqref="I139"/>
    </sheetView>
  </sheetViews>
  <sheetFormatPr defaultRowHeight="15" x14ac:dyDescent="0.25"/>
  <cols>
    <col min="1" max="1" width="10.7109375" style="18" bestFit="1" customWidth="1"/>
    <col min="2" max="2" width="75" style="16" customWidth="1"/>
    <col min="3" max="3" width="7" bestFit="1" customWidth="1"/>
    <col min="5" max="5" width="13.28515625" bestFit="1" customWidth="1"/>
    <col min="6" max="25" width="2.7109375" customWidth="1"/>
    <col min="26" max="26" width="2.7109375" hidden="1" customWidth="1"/>
    <col min="27" max="27" width="4.5703125" style="13" bestFit="1" customWidth="1"/>
    <col min="28" max="46" width="5.5703125" style="13" bestFit="1" customWidth="1"/>
    <col min="56" max="56" width="0" hidden="1" customWidth="1"/>
    <col min="59" max="78" width="6.5703125" customWidth="1"/>
    <col min="81" max="100" width="6.42578125" customWidth="1"/>
    <col min="103" max="122" width="6.5703125" customWidth="1"/>
  </cols>
  <sheetData>
    <row r="1" spans="1:122" ht="18" x14ac:dyDescent="0.35">
      <c r="A1" s="46" t="s">
        <v>7</v>
      </c>
      <c r="B1" s="56" t="s">
        <v>0</v>
      </c>
      <c r="C1" s="46" t="s">
        <v>3</v>
      </c>
      <c r="D1" s="46" t="s">
        <v>2</v>
      </c>
      <c r="E1" s="51" t="s">
        <v>1</v>
      </c>
      <c r="F1" s="52" t="s">
        <v>69</v>
      </c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4"/>
      <c r="Z1" s="24"/>
      <c r="AA1" s="47" t="s">
        <v>49</v>
      </c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V1" s="49" t="s">
        <v>56</v>
      </c>
      <c r="AW1" s="46" t="s">
        <v>65</v>
      </c>
      <c r="AX1" s="46"/>
      <c r="AY1" s="46"/>
      <c r="AZ1" s="55" t="s">
        <v>65</v>
      </c>
      <c r="BA1" s="55"/>
      <c r="BB1" s="55"/>
      <c r="BF1" s="49" t="s">
        <v>52</v>
      </c>
      <c r="BG1" s="47" t="s">
        <v>50</v>
      </c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B1" s="49" t="s">
        <v>52</v>
      </c>
      <c r="CC1" s="47" t="s">
        <v>54</v>
      </c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X1" s="49" t="s">
        <v>52</v>
      </c>
      <c r="CY1" s="47" t="s">
        <v>55</v>
      </c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</row>
    <row r="2" spans="1:122" x14ac:dyDescent="0.25">
      <c r="A2" s="46"/>
      <c r="B2" s="56"/>
      <c r="C2" s="46"/>
      <c r="D2" s="46"/>
      <c r="E2" s="51"/>
      <c r="F2" s="6">
        <v>1</v>
      </c>
      <c r="G2" s="2">
        <v>2</v>
      </c>
      <c r="H2" s="2">
        <v>3</v>
      </c>
      <c r="I2" s="2">
        <v>4</v>
      </c>
      <c r="J2" s="2">
        <v>5</v>
      </c>
      <c r="K2" s="2">
        <v>6</v>
      </c>
      <c r="L2" s="2">
        <v>7</v>
      </c>
      <c r="M2" s="2">
        <v>8</v>
      </c>
      <c r="N2" s="2">
        <v>9</v>
      </c>
      <c r="O2" s="2">
        <v>10</v>
      </c>
      <c r="P2" s="2">
        <v>11</v>
      </c>
      <c r="Q2" s="2">
        <v>12</v>
      </c>
      <c r="R2" s="2">
        <v>13</v>
      </c>
      <c r="S2" s="2">
        <v>14</v>
      </c>
      <c r="T2" s="2">
        <v>15</v>
      </c>
      <c r="U2" s="2">
        <v>16</v>
      </c>
      <c r="V2" s="2">
        <v>17</v>
      </c>
      <c r="W2" s="2">
        <v>18</v>
      </c>
      <c r="X2" s="2">
        <v>19</v>
      </c>
      <c r="Y2" s="7">
        <v>20</v>
      </c>
      <c r="Z2" s="25"/>
      <c r="AA2" s="14">
        <v>1</v>
      </c>
      <c r="AB2" s="15">
        <v>2</v>
      </c>
      <c r="AC2" s="15">
        <v>3</v>
      </c>
      <c r="AD2" s="15">
        <v>4</v>
      </c>
      <c r="AE2" s="15">
        <v>5</v>
      </c>
      <c r="AF2" s="15">
        <v>6</v>
      </c>
      <c r="AG2" s="15">
        <v>7</v>
      </c>
      <c r="AH2" s="15">
        <v>8</v>
      </c>
      <c r="AI2" s="15">
        <v>9</v>
      </c>
      <c r="AJ2" s="15">
        <v>10</v>
      </c>
      <c r="AK2" s="15">
        <v>11</v>
      </c>
      <c r="AL2" s="15">
        <v>12</v>
      </c>
      <c r="AM2" s="15">
        <v>13</v>
      </c>
      <c r="AN2" s="15">
        <v>14</v>
      </c>
      <c r="AO2" s="15">
        <v>15</v>
      </c>
      <c r="AP2" s="15">
        <v>16</v>
      </c>
      <c r="AQ2" s="15">
        <v>17</v>
      </c>
      <c r="AR2" s="15">
        <v>18</v>
      </c>
      <c r="AS2" s="15">
        <v>19</v>
      </c>
      <c r="AT2" s="15">
        <v>20</v>
      </c>
      <c r="AV2" s="50"/>
      <c r="AW2" s="28" t="s">
        <v>4</v>
      </c>
      <c r="AX2" s="28" t="s">
        <v>5</v>
      </c>
      <c r="AY2" s="28" t="s">
        <v>6</v>
      </c>
      <c r="AZ2" s="28" t="s">
        <v>4</v>
      </c>
      <c r="BA2" s="28" t="s">
        <v>5</v>
      </c>
      <c r="BB2" s="28" t="s">
        <v>6</v>
      </c>
      <c r="BF2" s="50"/>
      <c r="BG2" s="14">
        <v>1</v>
      </c>
      <c r="BH2" s="15">
        <v>2</v>
      </c>
      <c r="BI2" s="15">
        <v>3</v>
      </c>
      <c r="BJ2" s="15">
        <v>4</v>
      </c>
      <c r="BK2" s="15">
        <v>5</v>
      </c>
      <c r="BL2" s="15">
        <v>6</v>
      </c>
      <c r="BM2" s="15">
        <v>7</v>
      </c>
      <c r="BN2" s="15">
        <v>8</v>
      </c>
      <c r="BO2" s="15">
        <v>9</v>
      </c>
      <c r="BP2" s="15">
        <v>10</v>
      </c>
      <c r="BQ2" s="15">
        <v>11</v>
      </c>
      <c r="BR2" s="15">
        <v>12</v>
      </c>
      <c r="BS2" s="15">
        <v>13</v>
      </c>
      <c r="BT2" s="15">
        <v>14</v>
      </c>
      <c r="BU2" s="15">
        <v>15</v>
      </c>
      <c r="BV2" s="15">
        <v>16</v>
      </c>
      <c r="BW2" s="15">
        <v>17</v>
      </c>
      <c r="BX2" s="15">
        <v>18</v>
      </c>
      <c r="BY2" s="15">
        <v>19</v>
      </c>
      <c r="BZ2" s="15">
        <v>20</v>
      </c>
      <c r="CB2" s="50"/>
      <c r="CC2" s="14">
        <v>1</v>
      </c>
      <c r="CD2" s="15">
        <v>2</v>
      </c>
      <c r="CE2" s="15">
        <v>3</v>
      </c>
      <c r="CF2" s="15">
        <v>4</v>
      </c>
      <c r="CG2" s="15">
        <v>5</v>
      </c>
      <c r="CH2" s="15">
        <v>6</v>
      </c>
      <c r="CI2" s="15">
        <v>7</v>
      </c>
      <c r="CJ2" s="15">
        <v>8</v>
      </c>
      <c r="CK2" s="15">
        <v>9</v>
      </c>
      <c r="CL2" s="15">
        <v>10</v>
      </c>
      <c r="CM2" s="15">
        <v>11</v>
      </c>
      <c r="CN2" s="15">
        <v>12</v>
      </c>
      <c r="CO2" s="15">
        <v>13</v>
      </c>
      <c r="CP2" s="15">
        <v>14</v>
      </c>
      <c r="CQ2" s="15">
        <v>15</v>
      </c>
      <c r="CR2" s="15">
        <v>16</v>
      </c>
      <c r="CS2" s="15">
        <v>17</v>
      </c>
      <c r="CT2" s="15">
        <v>18</v>
      </c>
      <c r="CU2" s="15">
        <v>19</v>
      </c>
      <c r="CV2" s="15">
        <v>20</v>
      </c>
      <c r="CX2" s="50"/>
      <c r="CY2" s="14">
        <v>1</v>
      </c>
      <c r="CZ2" s="15">
        <v>2</v>
      </c>
      <c r="DA2" s="15">
        <v>3</v>
      </c>
      <c r="DB2" s="15">
        <v>4</v>
      </c>
      <c r="DC2" s="15">
        <v>5</v>
      </c>
      <c r="DD2" s="15">
        <v>6</v>
      </c>
      <c r="DE2" s="15">
        <v>7</v>
      </c>
      <c r="DF2" s="15">
        <v>8</v>
      </c>
      <c r="DG2" s="15">
        <v>9</v>
      </c>
      <c r="DH2" s="15">
        <v>10</v>
      </c>
      <c r="DI2" s="15">
        <v>11</v>
      </c>
      <c r="DJ2" s="15">
        <v>12</v>
      </c>
      <c r="DK2" s="15">
        <v>13</v>
      </c>
      <c r="DL2" s="15">
        <v>14</v>
      </c>
      <c r="DM2" s="15">
        <v>15</v>
      </c>
      <c r="DN2" s="15">
        <v>16</v>
      </c>
      <c r="DO2" s="15">
        <v>17</v>
      </c>
      <c r="DP2" s="15">
        <v>18</v>
      </c>
      <c r="DQ2" s="15">
        <v>19</v>
      </c>
      <c r="DR2" s="15">
        <v>20</v>
      </c>
    </row>
    <row r="3" spans="1:122" x14ac:dyDescent="0.25">
      <c r="A3" s="45">
        <v>1</v>
      </c>
      <c r="B3" s="41" t="s">
        <v>8</v>
      </c>
      <c r="C3" s="1" t="s">
        <v>4</v>
      </c>
      <c r="D3" s="1">
        <v>1</v>
      </c>
      <c r="E3" s="5">
        <v>5200000</v>
      </c>
      <c r="F3" s="8">
        <v>5</v>
      </c>
      <c r="G3" s="1">
        <v>5</v>
      </c>
      <c r="H3" s="1">
        <v>5</v>
      </c>
      <c r="I3" s="1">
        <v>4</v>
      </c>
      <c r="J3" s="1">
        <v>2</v>
      </c>
      <c r="K3" s="1">
        <v>5</v>
      </c>
      <c r="L3" s="1">
        <v>3</v>
      </c>
      <c r="M3" s="1">
        <v>3</v>
      </c>
      <c r="N3" s="1">
        <v>5</v>
      </c>
      <c r="O3" s="1">
        <v>0</v>
      </c>
      <c r="P3" s="1">
        <v>1</v>
      </c>
      <c r="Q3" s="1">
        <v>3</v>
      </c>
      <c r="R3" s="1">
        <v>5</v>
      </c>
      <c r="S3" s="1">
        <v>5</v>
      </c>
      <c r="T3" s="1">
        <v>4</v>
      </c>
      <c r="U3" s="1">
        <v>3</v>
      </c>
      <c r="V3" s="1">
        <v>1</v>
      </c>
      <c r="W3" s="1">
        <v>5</v>
      </c>
      <c r="X3" s="1">
        <v>5</v>
      </c>
      <c r="Y3" s="9">
        <v>3</v>
      </c>
      <c r="Z3" s="26"/>
      <c r="AA3" s="11">
        <f>F3</f>
        <v>5</v>
      </c>
      <c r="AB3" s="11">
        <f>F3+G3/LOG(2,2)</f>
        <v>10</v>
      </c>
      <c r="AC3" s="12">
        <f>F3+G3/LOG(2,2)+H3/LOG(3,2)</f>
        <v>13.154648767857287</v>
      </c>
      <c r="AD3" s="12">
        <f>F3+G3/LOG(2,2)+H3/LOG(3,2)+I3/LOG(4,2)</f>
        <v>15.154648767857287</v>
      </c>
      <c r="AE3" s="12">
        <f>F3+G3/LOG(2,2)+H3/LOG(3,2)+I3/LOG(4,2)+J3/LOG(5,2)</f>
        <v>16.016001884004073</v>
      </c>
      <c r="AF3" s="12">
        <f>F3+G3/LOG(2,2)+H3/LOG(3,2)+I3/LOG(4,2)+J3/LOG(5,2)+K3/LOG(6,2)</f>
        <v>17.950265920176779</v>
      </c>
      <c r="AG3" s="12">
        <f>F3+G3/LOG(2,2)+H3/LOG(3,2)+I3/LOG(4,2)+J3/LOG(5,2)+K3/LOG(6,2)+L3/LOG(7,2)</f>
        <v>19.018887481500848</v>
      </c>
      <c r="AH3" s="12">
        <f>F3+G3/LOG(2,2)+H3/LOG(3,2)+I3/LOG(4,2)+J3/LOG(5,2)+K3/LOG(6,2)+L3/LOG(7,2)+M3/LOG(8,2)</f>
        <v>20.018887481500848</v>
      </c>
      <c r="AI3" s="12">
        <f>F3+G3/LOG(2,2)+H3/LOG(3,2)+I3/LOG(4,2)+J3/LOG(5,2)+K3/LOG(6,2)+L3/LOG(7,2)+M3/LOG(8,2)+N3/LOG(9,2)</f>
        <v>21.596211865429492</v>
      </c>
      <c r="AJ3" s="12">
        <f>F3+G3/LOG(2,2)+H3/LOG(3,2)+I3/LOG(4,2)+J3/LOG(5,2)+K3/LOG(6,2)+L3/LOG(7,2)+M3/LOG(8,2)+N3/LOG(9,2)+O3/LOG(10,2)</f>
        <v>21.596211865429492</v>
      </c>
      <c r="AK3" s="12">
        <f>F3+G3/LOG(2,2)+H3/LOG(3,2)+I3/LOG(4,2)+J3/LOG(5,2)+K3/LOG(6,2)+L3/LOG(7,2)+M3/LOG(8,2)+N3/LOG(9,2)+O3/LOG(10,2)+P3/LOG(11,2)</f>
        <v>21.885276691747379</v>
      </c>
      <c r="AL3" s="12">
        <f>F3+G3/LOG(2,2)+H3/LOG(3,2)+I3/LOG(4,2)+J3/LOG(5,2)+K3/LOG(6,2)+L3/LOG(7,2)+M3/LOG(8,2)+N3/LOG(9,2)+O3/LOG(10,2)+P3/LOG(11,2)+Q3/LOG(12,2)</f>
        <v>22.722105528700769</v>
      </c>
      <c r="AM3" s="12">
        <f>F3+G3/LOG(2,2)+H3/LOG(3,2)+I3/LOG(4,2)+J3/LOG(5,2)+K3/LOG(6,2)+L3/LOG(7,2)+M3/LOG(8,2)+N3/LOG(9,2)+O3/LOG(10,2)+P3/LOG(11,2)+Q3/LOG(12,2)+R3/LOG(13,2)</f>
        <v>24.073296300837367</v>
      </c>
      <c r="AN3" s="12">
        <f>F3+G3/LOG(2,2)+H3/LOG(3,2)+I3/LOG(4,2)+J3/LOG(5,2)+K3/LOG(6,2)+L3/LOG(7,2)+M3/LOG(8,2)+N3/LOG(9,2)+O3/LOG(10,2)+P3/LOG(11,2)+Q3/LOG(12,2)+R3/LOG(13,2)+S3/LOG(14,2)</f>
        <v>25.386543976023333</v>
      </c>
      <c r="AO3" s="12">
        <f>F3+G3/LOG(2,2)+H3/LOG(3,2)+I3/LOG(4,2)+J3/LOG(5,2)+K3/LOG(6,2)+L3/LOG(7,2)+M3/LOG(8,2)+N3/LOG(9,2)+O3/LOG(10,2)+P3/LOG(11,2)+Q3/LOG(12,2)+R3/LOG(13,2)+S3/LOG(14,2)+T3/LOG(15,2)</f>
        <v>26.410376075262594</v>
      </c>
      <c r="AP3" s="12">
        <f>F3+G3/LOG(2,2)+H3/LOG(3,2)+I3/LOG(4,2)+J3/LOG(5,2)+K3/LOG(6,2)+L3/LOG(7,2)+M3/LOG(8,2)+N3/LOG(9,2)+O3/LOG(10,2)+P3/LOG(11,2)+Q3/LOG(12,2)+R3/LOG(13,2)+S3/LOG(14,2)+T3/LOG(15,2)+U3/LOG(16,2)</f>
        <v>27.160376075262594</v>
      </c>
      <c r="AQ3" s="12">
        <f>F3+G3/LOG(2,2)+H3/LOG(3,2)+I3/LOG(4,2)+J3/LOG(5,2)+K3/LOG(6,2)+L3/LOG(7,2)+M3/LOG(8,2)+N3/LOG(9,2)+O3/LOG(10,2)+P3/LOG(11,2)+Q3/LOG(12,2)+R3/LOG(13,2)+S3/LOG(14,2)+T3/LOG(15,2)+U3/LOG(16,2)+V3/LOG(17,2)</f>
        <v>27.40502661738082</v>
      </c>
      <c r="AR3" s="12">
        <f>F3+G3/LOG(2,2)+H3/LOG(3,2)+I3/LOG(4,2)+J3/LOG(5,2)+K3/LOG(6,2)+L3/LOG(7,2)+M3/LOG(8,2)+N3/LOG(9,2)+O3/LOG(10,2)+P3/LOG(11,2)+Q3/LOG(12,2)+R3/LOG(13,2)+S3/LOG(14,2)+T3/LOG(15,2)+U3/LOG(16,2)+V3/LOG(17,2)+W3/LOG(18,2)</f>
        <v>28.604088950221477</v>
      </c>
      <c r="AS3" s="12">
        <f>F3+G3/LOG(2,2)+H3/LOG(3,2)+I3/LOG(4,2)+J3/LOG(5,2)+K3/LOG(6,2)+L3/LOG(7,2)+M3/LOG(8,2)+N3/LOG(9,2)+O3/LOG(10,2)+P3/LOG(11,2)+Q3/LOG(12,2)+R3/LOG(13,2)+S3/LOG(14,2)+T3/LOG(15,2)+U3/LOG(16,2)+V3/LOG(17,2)+W3/LOG(18,2)+X3/LOG(19,2)</f>
        <v>29.78113351705467</v>
      </c>
      <c r="AT3" s="12">
        <f>F3+G3/LOG(2,2)+H3/LOG(3,2)+I3/LOG(4,2)+J3/LOG(5,2)+K3/LOG(6,2)+L3/LOG(7,2)+M3/LOG(8,2)+N3/LOG(9,2)+O3/LOG(10,2)+P3/LOG(11,2)+Q3/LOG(12,2)+R3/LOG(13,2)+S3/LOG(14,2)+T3/LOG(15,2)+U3/LOG(16,2)+V3/LOG(17,2)+W3/LOG(18,2)+X3/LOG(19,2)+Y3/LOG(20,2)</f>
        <v>30.475268156533946</v>
      </c>
      <c r="AV3" s="36">
        <v>1</v>
      </c>
      <c r="AW3" s="3">
        <v>4.58</v>
      </c>
      <c r="AX3" s="3">
        <v>4.53</v>
      </c>
      <c r="AY3" s="3">
        <v>4.5</v>
      </c>
      <c r="AZ3" s="1">
        <f t="shared" ref="AZ3:AZ22" si="0">AW3/BD3</f>
        <v>0.91600000000000004</v>
      </c>
      <c r="BA3" s="1">
        <f t="shared" ref="BA3:BA22" si="1">AX3/BD3</f>
        <v>0.90600000000000003</v>
      </c>
      <c r="BB3" s="1">
        <f t="shared" ref="BB3:BB22" si="2">AY3/BD3</f>
        <v>0.9</v>
      </c>
      <c r="BD3">
        <f>5</f>
        <v>5</v>
      </c>
      <c r="BF3" s="19">
        <v>1</v>
      </c>
      <c r="BG3" s="11">
        <f t="shared" ref="BG3:BZ3" si="3">AA3</f>
        <v>5</v>
      </c>
      <c r="BH3" s="11">
        <f t="shared" si="3"/>
        <v>10</v>
      </c>
      <c r="BI3" s="12">
        <f t="shared" si="3"/>
        <v>13.154648767857287</v>
      </c>
      <c r="BJ3" s="12">
        <f t="shared" si="3"/>
        <v>15.154648767857287</v>
      </c>
      <c r="BK3" s="12">
        <f t="shared" si="3"/>
        <v>16.016001884004073</v>
      </c>
      <c r="BL3" s="12">
        <f t="shared" si="3"/>
        <v>17.950265920176779</v>
      </c>
      <c r="BM3" s="12">
        <f t="shared" si="3"/>
        <v>19.018887481500848</v>
      </c>
      <c r="BN3" s="12">
        <f t="shared" si="3"/>
        <v>20.018887481500848</v>
      </c>
      <c r="BO3" s="12">
        <f t="shared" si="3"/>
        <v>21.596211865429492</v>
      </c>
      <c r="BP3" s="12">
        <f t="shared" si="3"/>
        <v>21.596211865429492</v>
      </c>
      <c r="BQ3" s="12">
        <f t="shared" si="3"/>
        <v>21.885276691747379</v>
      </c>
      <c r="BR3" s="12">
        <f t="shared" si="3"/>
        <v>22.722105528700769</v>
      </c>
      <c r="BS3" s="12">
        <f t="shared" si="3"/>
        <v>24.073296300837367</v>
      </c>
      <c r="BT3" s="12">
        <f t="shared" si="3"/>
        <v>25.386543976023333</v>
      </c>
      <c r="BU3" s="12">
        <f t="shared" si="3"/>
        <v>26.410376075262594</v>
      </c>
      <c r="BV3" s="12">
        <f t="shared" si="3"/>
        <v>27.160376075262594</v>
      </c>
      <c r="BW3" s="12">
        <f t="shared" si="3"/>
        <v>27.40502661738082</v>
      </c>
      <c r="BX3" s="12">
        <f t="shared" si="3"/>
        <v>28.604088950221477</v>
      </c>
      <c r="BY3" s="12">
        <f t="shared" si="3"/>
        <v>29.78113351705467</v>
      </c>
      <c r="BZ3" s="12">
        <f t="shared" si="3"/>
        <v>30.475268156533946</v>
      </c>
      <c r="CB3" s="19">
        <v>1</v>
      </c>
      <c r="CC3" s="11">
        <f t="shared" ref="CC3:CV3" si="4">AA4</f>
        <v>5</v>
      </c>
      <c r="CD3" s="11">
        <f t="shared" si="4"/>
        <v>10</v>
      </c>
      <c r="CE3" s="12">
        <f t="shared" si="4"/>
        <v>11.892789260714371</v>
      </c>
      <c r="CF3" s="12">
        <f t="shared" si="4"/>
        <v>13.392789260714371</v>
      </c>
      <c r="CG3" s="12">
        <f t="shared" si="4"/>
        <v>15.546172051081337</v>
      </c>
      <c r="CH3" s="12">
        <f t="shared" si="4"/>
        <v>15.546172051081337</v>
      </c>
      <c r="CI3" s="12">
        <f t="shared" si="4"/>
        <v>16.971000799513426</v>
      </c>
      <c r="CJ3" s="12">
        <f t="shared" si="4"/>
        <v>17.971000799513426</v>
      </c>
      <c r="CK3" s="12">
        <f t="shared" si="4"/>
        <v>19.548325183442071</v>
      </c>
      <c r="CL3" s="12">
        <f t="shared" si="4"/>
        <v>20.451415170434014</v>
      </c>
      <c r="CM3" s="12">
        <f t="shared" si="4"/>
        <v>20.740479996751901</v>
      </c>
      <c r="CN3" s="12">
        <f t="shared" si="4"/>
        <v>21.85625177935642</v>
      </c>
      <c r="CO3" s="12">
        <f t="shared" si="4"/>
        <v>22.937204397065699</v>
      </c>
      <c r="CP3" s="12">
        <f t="shared" si="4"/>
        <v>22.937204397065699</v>
      </c>
      <c r="CQ3" s="12">
        <f t="shared" si="4"/>
        <v>23.705078471495145</v>
      </c>
      <c r="CR3" s="12">
        <f t="shared" si="4"/>
        <v>24.955078471495145</v>
      </c>
      <c r="CS3" s="12">
        <f t="shared" si="4"/>
        <v>26.178331182086275</v>
      </c>
      <c r="CT3" s="12">
        <f t="shared" si="4"/>
        <v>27.1375810483588</v>
      </c>
      <c r="CU3" s="12">
        <f t="shared" si="4"/>
        <v>27.608398875092078</v>
      </c>
      <c r="CV3" s="12">
        <f t="shared" si="4"/>
        <v>27.608398875092078</v>
      </c>
      <c r="CX3" s="19">
        <v>1</v>
      </c>
      <c r="CY3" s="11">
        <f t="shared" ref="CY3:DR3" si="5">AA5</f>
        <v>5</v>
      </c>
      <c r="CZ3" s="11">
        <f t="shared" si="5"/>
        <v>10</v>
      </c>
      <c r="DA3" s="12">
        <f t="shared" si="5"/>
        <v>13.154648767857287</v>
      </c>
      <c r="DB3" s="12">
        <f t="shared" si="5"/>
        <v>13.154648767857287</v>
      </c>
      <c r="DC3" s="12">
        <f t="shared" si="5"/>
        <v>15.308031558224252</v>
      </c>
      <c r="DD3" s="12">
        <f t="shared" si="5"/>
        <v>16.855442787162417</v>
      </c>
      <c r="DE3" s="12">
        <f t="shared" si="5"/>
        <v>16.855442787162417</v>
      </c>
      <c r="DF3" s="12">
        <f t="shared" si="5"/>
        <v>18.522109453829085</v>
      </c>
      <c r="DG3" s="12">
        <f t="shared" si="5"/>
        <v>19.783968960972</v>
      </c>
      <c r="DH3" s="12">
        <f t="shared" si="5"/>
        <v>21.289118939291907</v>
      </c>
      <c r="DI3" s="12">
        <f t="shared" si="5"/>
        <v>22.734443070881348</v>
      </c>
      <c r="DJ3" s="12">
        <f t="shared" si="5"/>
        <v>24.129157799136998</v>
      </c>
      <c r="DK3" s="12">
        <f t="shared" si="5"/>
        <v>24.939872262418955</v>
      </c>
      <c r="DL3" s="12">
        <f t="shared" si="5"/>
        <v>26.253119937604922</v>
      </c>
      <c r="DM3" s="12">
        <f t="shared" si="5"/>
        <v>27.532910061654</v>
      </c>
      <c r="DN3" s="12">
        <f t="shared" si="5"/>
        <v>28.782910061654</v>
      </c>
      <c r="DO3" s="12">
        <f t="shared" si="5"/>
        <v>30.00616277224513</v>
      </c>
      <c r="DP3" s="12">
        <f t="shared" si="5"/>
        <v>30.485787705381394</v>
      </c>
      <c r="DQ3" s="12">
        <f t="shared" si="5"/>
        <v>31.192014445481309</v>
      </c>
      <c r="DR3" s="12">
        <f t="shared" si="5"/>
        <v>32.117527298120343</v>
      </c>
    </row>
    <row r="4" spans="1:122" x14ac:dyDescent="0.25">
      <c r="A4" s="45"/>
      <c r="B4" s="42"/>
      <c r="C4" s="1" t="s">
        <v>5</v>
      </c>
      <c r="D4" s="1">
        <v>1</v>
      </c>
      <c r="E4" s="5">
        <v>3960000</v>
      </c>
      <c r="F4" s="8">
        <v>5</v>
      </c>
      <c r="G4" s="1">
        <v>5</v>
      </c>
      <c r="H4" s="1">
        <v>3</v>
      </c>
      <c r="I4" s="1">
        <v>3</v>
      </c>
      <c r="J4" s="1">
        <v>5</v>
      </c>
      <c r="K4" s="1">
        <v>0</v>
      </c>
      <c r="L4" s="1">
        <v>4</v>
      </c>
      <c r="M4" s="1">
        <v>3</v>
      </c>
      <c r="N4" s="1">
        <v>5</v>
      </c>
      <c r="O4" s="1">
        <v>3</v>
      </c>
      <c r="P4" s="1">
        <v>1</v>
      </c>
      <c r="Q4" s="1">
        <v>4</v>
      </c>
      <c r="R4" s="1">
        <v>4</v>
      </c>
      <c r="S4" s="1">
        <v>0</v>
      </c>
      <c r="T4" s="1">
        <v>3</v>
      </c>
      <c r="U4" s="1">
        <v>5</v>
      </c>
      <c r="V4" s="1">
        <v>5</v>
      </c>
      <c r="W4" s="1">
        <v>4</v>
      </c>
      <c r="X4" s="1">
        <v>2</v>
      </c>
      <c r="Y4" s="9">
        <v>0</v>
      </c>
      <c r="Z4" s="26"/>
      <c r="AA4" s="11">
        <f t="shared" ref="AA4:AA67" si="6">F4</f>
        <v>5</v>
      </c>
      <c r="AB4" s="11">
        <f t="shared" ref="AB4:AB67" si="7">F4+G4/LOG(2,2)</f>
        <v>10</v>
      </c>
      <c r="AC4" s="12">
        <f t="shared" ref="AC4:AC67" si="8">F4+G4/LOG(2,2)+H4/LOG(3,2)</f>
        <v>11.892789260714371</v>
      </c>
      <c r="AD4" s="12">
        <f t="shared" ref="AD4:AD67" si="9">F4+G4/LOG(2,2)+H4/LOG(3,2)+I4/LOG(4,2)</f>
        <v>13.392789260714371</v>
      </c>
      <c r="AE4" s="12">
        <f t="shared" ref="AE4:AE67" si="10">F4+G4/LOG(2,2)+H4/LOG(3,2)+I4/LOG(4,2)+J4/LOG(5,2)</f>
        <v>15.546172051081337</v>
      </c>
      <c r="AF4" s="12">
        <f t="shared" ref="AF4:AF67" si="11">F4+G4/LOG(2,2)+H4/LOG(3,2)+I4/LOG(4,2)+J4/LOG(5,2)+K4/LOG(6,2)</f>
        <v>15.546172051081337</v>
      </c>
      <c r="AG4" s="12">
        <f t="shared" ref="AG4:AG67" si="12">F4+G4/LOG(2,2)+H4/LOG(3,2)+I4/LOG(4,2)+J4/LOG(5,2)+K4/LOG(6,2)+L4/LOG(7,2)</f>
        <v>16.971000799513426</v>
      </c>
      <c r="AH4" s="12">
        <f t="shared" ref="AH4:AH67" si="13">F4+G4/LOG(2,2)+H4/LOG(3,2)+I4/LOG(4,2)+J4/LOG(5,2)+K4/LOG(6,2)+L4/LOG(7,2)+M4/LOG(8,2)</f>
        <v>17.971000799513426</v>
      </c>
      <c r="AI4" s="12">
        <f t="shared" ref="AI4:AI67" si="14">F4+G4/LOG(2,2)+H4/LOG(3,2)+I4/LOG(4,2)+J4/LOG(5,2)+K4/LOG(6,2)+L4/LOG(7,2)+M4/LOG(8,2)+N4/LOG(9,2)</f>
        <v>19.548325183442071</v>
      </c>
      <c r="AJ4" s="12">
        <f t="shared" ref="AJ4:AJ67" si="15">F4+G4/LOG(2,2)+H4/LOG(3,2)+I4/LOG(4,2)+J4/LOG(5,2)+K4/LOG(6,2)+L4/LOG(7,2)+M4/LOG(8,2)+N4/LOG(9,2)+O4/LOG(10,2)</f>
        <v>20.451415170434014</v>
      </c>
      <c r="AK4" s="12">
        <f t="shared" ref="AK4:AK67" si="16">F4+G4/LOG(2,2)+H4/LOG(3,2)+I4/LOG(4,2)+J4/LOG(5,2)+K4/LOG(6,2)+L4/LOG(7,2)+M4/LOG(8,2)+N4/LOG(9,2)+O4/LOG(10,2)+P4/LOG(11,2)</f>
        <v>20.740479996751901</v>
      </c>
      <c r="AL4" s="12">
        <f t="shared" ref="AL4:AL67" si="17">F4+G4/LOG(2,2)+H4/LOG(3,2)+I4/LOG(4,2)+J4/LOG(5,2)+K4/LOG(6,2)+L4/LOG(7,2)+M4/LOG(8,2)+N4/LOG(9,2)+O4/LOG(10,2)+P4/LOG(11,2)+Q4/LOG(12,2)</f>
        <v>21.85625177935642</v>
      </c>
      <c r="AM4" s="12">
        <f t="shared" ref="AM4:AM67" si="18">F4+G4/LOG(2,2)+H4/LOG(3,2)+I4/LOG(4,2)+J4/LOG(5,2)+K4/LOG(6,2)+L4/LOG(7,2)+M4/LOG(8,2)+N4/LOG(9,2)+O4/LOG(10,2)+P4/LOG(11,2)+Q4/LOG(12,2)+R4/LOG(13,2)</f>
        <v>22.937204397065699</v>
      </c>
      <c r="AN4" s="12">
        <f t="shared" ref="AN4:AN67" si="19">F4+G4/LOG(2,2)+H4/LOG(3,2)+I4/LOG(4,2)+J4/LOG(5,2)+K4/LOG(6,2)+L4/LOG(7,2)+M4/LOG(8,2)+N4/LOG(9,2)+O4/LOG(10,2)+P4/LOG(11,2)+Q4/LOG(12,2)+R4/LOG(13,2)+S4/LOG(14,2)</f>
        <v>22.937204397065699</v>
      </c>
      <c r="AO4" s="12">
        <f t="shared" ref="AO4:AO67" si="20">F4+G4/LOG(2,2)+H4/LOG(3,2)+I4/LOG(4,2)+J4/LOG(5,2)+K4/LOG(6,2)+L4/LOG(7,2)+M4/LOG(8,2)+N4/LOG(9,2)+O4/LOG(10,2)+P4/LOG(11,2)+Q4/LOG(12,2)+R4/LOG(13,2)+S4/LOG(14,2)+T4/LOG(15,2)</f>
        <v>23.705078471495145</v>
      </c>
      <c r="AP4" s="12">
        <f t="shared" ref="AP4:AP67" si="21">F4+G4/LOG(2,2)+H4/LOG(3,2)+I4/LOG(4,2)+J4/LOG(5,2)+K4/LOG(6,2)+L4/LOG(7,2)+M4/LOG(8,2)+N4/LOG(9,2)+O4/LOG(10,2)+P4/LOG(11,2)+Q4/LOG(12,2)+R4/LOG(13,2)+S4/LOG(14,2)+T4/LOG(15,2)+U4/LOG(16,2)</f>
        <v>24.955078471495145</v>
      </c>
      <c r="AQ4" s="12">
        <f t="shared" ref="AQ4:AQ67" si="22">F4+G4/LOG(2,2)+H4/LOG(3,2)+I4/LOG(4,2)+J4/LOG(5,2)+K4/LOG(6,2)+L4/LOG(7,2)+M4/LOG(8,2)+N4/LOG(9,2)+O4/LOG(10,2)+P4/LOG(11,2)+Q4/LOG(12,2)+R4/LOG(13,2)+S4/LOG(14,2)+T4/LOG(15,2)+U4/LOG(16,2)+V4/LOG(17,2)</f>
        <v>26.178331182086275</v>
      </c>
      <c r="AR4" s="12">
        <f t="shared" ref="AR4:AR67" si="23">F4+G4/LOG(2,2)+H4/LOG(3,2)+I4/LOG(4,2)+J4/LOG(5,2)+K4/LOG(6,2)+L4/LOG(7,2)+M4/LOG(8,2)+N4/LOG(9,2)+O4/LOG(10,2)+P4/LOG(11,2)+Q4/LOG(12,2)+R4/LOG(13,2)+S4/LOG(14,2)+T4/LOG(15,2)+U4/LOG(16,2)+V4/LOG(17,2)+W4/LOG(18,2)</f>
        <v>27.1375810483588</v>
      </c>
      <c r="AS4" s="12">
        <f t="shared" ref="AS4:AS67" si="24">F4+G4/LOG(2,2)+H4/LOG(3,2)+I4/LOG(4,2)+J4/LOG(5,2)+K4/LOG(6,2)+L4/LOG(7,2)+M4/LOG(8,2)+N4/LOG(9,2)+O4/LOG(10,2)+P4/LOG(11,2)+Q4/LOG(12,2)+R4/LOG(13,2)+S4/LOG(14,2)+T4/LOG(15,2)+U4/LOG(16,2)+V4/LOG(17,2)+W4/LOG(18,2)+X4/LOG(19,2)</f>
        <v>27.608398875092078</v>
      </c>
      <c r="AT4" s="12">
        <f t="shared" ref="AT4:AT67" si="25">F4+G4/LOG(2,2)+H4/LOG(3,2)+I4/LOG(4,2)+J4/LOG(5,2)+K4/LOG(6,2)+L4/LOG(7,2)+M4/LOG(8,2)+N4/LOG(9,2)+O4/LOG(10,2)+P4/LOG(11,2)+Q4/LOG(12,2)+R4/LOG(13,2)+S4/LOG(14,2)+T4/LOG(15,2)+U4/LOG(16,2)+V4/LOG(17,2)+W4/LOG(18,2)+X4/LOG(19,2)+Y4/LOG(20,2)</f>
        <v>27.608398875092078</v>
      </c>
      <c r="AV4" s="36">
        <v>2</v>
      </c>
      <c r="AW4" s="3">
        <v>9.2799999999999994</v>
      </c>
      <c r="AX4" s="3">
        <v>8.7799999999999994</v>
      </c>
      <c r="AY4" s="3">
        <v>8.48</v>
      </c>
      <c r="AZ4" s="1">
        <f t="shared" si="0"/>
        <v>0.92799999999999994</v>
      </c>
      <c r="BA4" s="1">
        <f t="shared" si="1"/>
        <v>0.87799999999999989</v>
      </c>
      <c r="BB4" s="1">
        <f t="shared" si="2"/>
        <v>0.84800000000000009</v>
      </c>
      <c r="BD4">
        <f t="shared" ref="BD4:BD22" si="26">BD3+5/LOG(AV4,2)</f>
        <v>10</v>
      </c>
      <c r="BF4" s="19">
        <v>2</v>
      </c>
      <c r="BG4" s="11">
        <f t="shared" ref="BG4:BZ4" si="27">AA6</f>
        <v>3</v>
      </c>
      <c r="BH4" s="11">
        <f t="shared" si="27"/>
        <v>8</v>
      </c>
      <c r="BI4" s="12">
        <f t="shared" si="27"/>
        <v>11.154648767857287</v>
      </c>
      <c r="BJ4" s="12">
        <f t="shared" si="27"/>
        <v>11.154648767857287</v>
      </c>
      <c r="BK4" s="12">
        <f t="shared" si="27"/>
        <v>12.877355000150859</v>
      </c>
      <c r="BL4" s="12">
        <f t="shared" si="27"/>
        <v>14.811619036323567</v>
      </c>
      <c r="BM4" s="12">
        <f t="shared" si="27"/>
        <v>16.592654971863677</v>
      </c>
      <c r="BN4" s="12">
        <f t="shared" si="27"/>
        <v>17.925988305197009</v>
      </c>
      <c r="BO4" s="12">
        <f t="shared" si="27"/>
        <v>19.503312689125654</v>
      </c>
      <c r="BP4" s="12">
        <f t="shared" si="27"/>
        <v>21.00846266744556</v>
      </c>
      <c r="BQ4" s="12">
        <f t="shared" si="27"/>
        <v>22.453786799035001</v>
      </c>
      <c r="BR4" s="12">
        <f t="shared" si="27"/>
        <v>23.848501527290651</v>
      </c>
      <c r="BS4" s="12">
        <f t="shared" si="27"/>
        <v>25.199692299427248</v>
      </c>
      <c r="BT4" s="12">
        <f t="shared" si="27"/>
        <v>25.987640904538829</v>
      </c>
      <c r="BU4" s="12">
        <f t="shared" si="27"/>
        <v>27.267431028587907</v>
      </c>
      <c r="BV4" s="12">
        <f t="shared" si="27"/>
        <v>28.517431028587907</v>
      </c>
      <c r="BW4" s="12">
        <f t="shared" si="27"/>
        <v>29.251382654942585</v>
      </c>
      <c r="BX4" s="12">
        <f t="shared" si="27"/>
        <v>29.970820054646978</v>
      </c>
      <c r="BY4" s="12">
        <f t="shared" si="27"/>
        <v>31.147864621480171</v>
      </c>
      <c r="BZ4" s="12">
        <f t="shared" si="27"/>
        <v>32.073377474119205</v>
      </c>
      <c r="CB4" s="19">
        <v>2</v>
      </c>
      <c r="CC4" s="11">
        <f t="shared" ref="CC4:CV4" si="28">AA7</f>
        <v>5</v>
      </c>
      <c r="CD4" s="11">
        <f t="shared" si="28"/>
        <v>10</v>
      </c>
      <c r="CE4" s="12">
        <f t="shared" si="28"/>
        <v>12.523719014285829</v>
      </c>
      <c r="CF4" s="12">
        <f t="shared" si="28"/>
        <v>13.023719014285829</v>
      </c>
      <c r="CG4" s="12">
        <f t="shared" si="28"/>
        <v>13.454395572359223</v>
      </c>
      <c r="CH4" s="12">
        <f t="shared" si="28"/>
        <v>14.228101186828306</v>
      </c>
      <c r="CI4" s="12">
        <f t="shared" si="28"/>
        <v>16.009137122368418</v>
      </c>
      <c r="CJ4" s="12">
        <f t="shared" si="28"/>
        <v>17.342470455701751</v>
      </c>
      <c r="CK4" s="12">
        <f t="shared" si="28"/>
        <v>18.919794839630395</v>
      </c>
      <c r="CL4" s="12">
        <f t="shared" si="28"/>
        <v>20.424944817950301</v>
      </c>
      <c r="CM4" s="12">
        <f t="shared" si="28"/>
        <v>21.292139296903965</v>
      </c>
      <c r="CN4" s="12">
        <f t="shared" si="28"/>
        <v>22.686854025159615</v>
      </c>
      <c r="CO4" s="12">
        <f t="shared" si="28"/>
        <v>24.038044797296212</v>
      </c>
      <c r="CP4" s="12">
        <f t="shared" si="28"/>
        <v>25.351292472482179</v>
      </c>
      <c r="CQ4" s="12">
        <f t="shared" si="28"/>
        <v>26.631082596531257</v>
      </c>
      <c r="CR4" s="12">
        <f t="shared" si="28"/>
        <v>27.131082596531257</v>
      </c>
      <c r="CS4" s="12">
        <f t="shared" si="28"/>
        <v>27.620383680767709</v>
      </c>
      <c r="CT4" s="12">
        <f t="shared" si="28"/>
        <v>28.339821080472102</v>
      </c>
      <c r="CU4" s="12">
        <f t="shared" si="28"/>
        <v>28.339821080472102</v>
      </c>
      <c r="CV4" s="12">
        <f t="shared" si="28"/>
        <v>28.339821080472102</v>
      </c>
      <c r="CX4" s="19">
        <v>2</v>
      </c>
      <c r="CY4" s="11">
        <f t="shared" ref="CY4:DR4" si="29">AA8</f>
        <v>5</v>
      </c>
      <c r="CZ4" s="11">
        <f t="shared" si="29"/>
        <v>9</v>
      </c>
      <c r="DA4" s="12">
        <f t="shared" si="29"/>
        <v>9.6309297535714578</v>
      </c>
      <c r="DB4" s="12">
        <f t="shared" si="29"/>
        <v>10.130929753571458</v>
      </c>
      <c r="DC4" s="12">
        <f t="shared" si="29"/>
        <v>10.561606311644852</v>
      </c>
      <c r="DD4" s="12">
        <f t="shared" si="29"/>
        <v>10.948459118879393</v>
      </c>
      <c r="DE4" s="12">
        <f t="shared" si="29"/>
        <v>12.373287867311483</v>
      </c>
      <c r="DF4" s="12">
        <f t="shared" si="29"/>
        <v>13.039954533978149</v>
      </c>
      <c r="DG4" s="12">
        <f t="shared" si="29"/>
        <v>14.301814041121064</v>
      </c>
      <c r="DH4" s="12">
        <f t="shared" si="29"/>
        <v>14.602844036785045</v>
      </c>
      <c r="DI4" s="12">
        <f t="shared" si="29"/>
        <v>14.602844036785045</v>
      </c>
      <c r="DJ4" s="12">
        <f t="shared" si="29"/>
        <v>15.439672873738434</v>
      </c>
      <c r="DK4" s="12">
        <f t="shared" si="29"/>
        <v>15.980149182593074</v>
      </c>
      <c r="DL4" s="12">
        <f t="shared" si="29"/>
        <v>17.29339685777904</v>
      </c>
      <c r="DM4" s="12">
        <f t="shared" si="29"/>
        <v>18.573186981828119</v>
      </c>
      <c r="DN4" s="12">
        <f t="shared" si="29"/>
        <v>19.573186981828119</v>
      </c>
      <c r="DO4" s="12">
        <f t="shared" si="29"/>
        <v>20.796439692419249</v>
      </c>
      <c r="DP4" s="12">
        <f t="shared" si="29"/>
        <v>21.995502025259906</v>
      </c>
      <c r="DQ4" s="12">
        <f t="shared" si="29"/>
        <v>23.172546592093099</v>
      </c>
      <c r="DR4" s="12">
        <f t="shared" si="29"/>
        <v>23.635303018412618</v>
      </c>
    </row>
    <row r="5" spans="1:122" x14ac:dyDescent="0.25">
      <c r="A5" s="45"/>
      <c r="B5" s="43"/>
      <c r="C5" s="1" t="s">
        <v>6</v>
      </c>
      <c r="D5" s="1">
        <v>1</v>
      </c>
      <c r="E5" s="5">
        <v>3590000</v>
      </c>
      <c r="F5" s="8">
        <v>5</v>
      </c>
      <c r="G5" s="1">
        <v>5</v>
      </c>
      <c r="H5" s="1">
        <v>5</v>
      </c>
      <c r="I5" s="1">
        <v>0</v>
      </c>
      <c r="J5" s="1">
        <v>5</v>
      </c>
      <c r="K5" s="1">
        <v>4</v>
      </c>
      <c r="L5" s="1">
        <v>0</v>
      </c>
      <c r="M5" s="1">
        <v>5</v>
      </c>
      <c r="N5" s="1">
        <v>4</v>
      </c>
      <c r="O5" s="1">
        <v>5</v>
      </c>
      <c r="P5" s="1">
        <v>5</v>
      </c>
      <c r="Q5" s="1">
        <v>5</v>
      </c>
      <c r="R5" s="1">
        <v>3</v>
      </c>
      <c r="S5" s="1">
        <v>5</v>
      </c>
      <c r="T5" s="1">
        <v>5</v>
      </c>
      <c r="U5" s="1">
        <v>5</v>
      </c>
      <c r="V5" s="1">
        <v>5</v>
      </c>
      <c r="W5" s="1">
        <v>2</v>
      </c>
      <c r="X5" s="1">
        <v>3</v>
      </c>
      <c r="Y5" s="9">
        <v>4</v>
      </c>
      <c r="Z5" s="26"/>
      <c r="AA5" s="11">
        <f t="shared" si="6"/>
        <v>5</v>
      </c>
      <c r="AB5" s="11">
        <f t="shared" si="7"/>
        <v>10</v>
      </c>
      <c r="AC5" s="12">
        <f t="shared" si="8"/>
        <v>13.154648767857287</v>
      </c>
      <c r="AD5" s="12">
        <f t="shared" si="9"/>
        <v>13.154648767857287</v>
      </c>
      <c r="AE5" s="12">
        <f t="shared" si="10"/>
        <v>15.308031558224252</v>
      </c>
      <c r="AF5" s="12">
        <f t="shared" si="11"/>
        <v>16.855442787162417</v>
      </c>
      <c r="AG5" s="12">
        <f t="shared" si="12"/>
        <v>16.855442787162417</v>
      </c>
      <c r="AH5" s="12">
        <f t="shared" si="13"/>
        <v>18.522109453829085</v>
      </c>
      <c r="AI5" s="12">
        <f t="shared" si="14"/>
        <v>19.783968960972</v>
      </c>
      <c r="AJ5" s="12">
        <f t="shared" si="15"/>
        <v>21.289118939291907</v>
      </c>
      <c r="AK5" s="12">
        <f t="shared" si="16"/>
        <v>22.734443070881348</v>
      </c>
      <c r="AL5" s="12">
        <f t="shared" si="17"/>
        <v>24.129157799136998</v>
      </c>
      <c r="AM5" s="12">
        <f t="shared" si="18"/>
        <v>24.939872262418955</v>
      </c>
      <c r="AN5" s="12">
        <f t="shared" si="19"/>
        <v>26.253119937604922</v>
      </c>
      <c r="AO5" s="12">
        <f t="shared" si="20"/>
        <v>27.532910061654</v>
      </c>
      <c r="AP5" s="12">
        <f t="shared" si="21"/>
        <v>28.782910061654</v>
      </c>
      <c r="AQ5" s="12">
        <f t="shared" si="22"/>
        <v>30.00616277224513</v>
      </c>
      <c r="AR5" s="12">
        <f t="shared" si="23"/>
        <v>30.485787705381394</v>
      </c>
      <c r="AS5" s="12">
        <f t="shared" si="24"/>
        <v>31.192014445481309</v>
      </c>
      <c r="AT5" s="12">
        <f t="shared" si="25"/>
        <v>32.117527298120343</v>
      </c>
      <c r="AV5" s="36">
        <v>3</v>
      </c>
      <c r="AW5" s="3">
        <v>12.15</v>
      </c>
      <c r="AX5" s="3">
        <v>11.44</v>
      </c>
      <c r="AY5" s="3">
        <v>11.06</v>
      </c>
      <c r="AZ5" s="1">
        <f t="shared" si="0"/>
        <v>0.92362785311972029</v>
      </c>
      <c r="BA5" s="1">
        <f t="shared" si="1"/>
        <v>0.86965453824605765</v>
      </c>
      <c r="BB5" s="1">
        <f t="shared" si="2"/>
        <v>0.84076741197564664</v>
      </c>
      <c r="BD5">
        <f t="shared" si="26"/>
        <v>13.154648767857287</v>
      </c>
      <c r="BF5" s="19">
        <v>3</v>
      </c>
      <c r="BG5" s="11">
        <f t="shared" ref="BG5:BZ5" si="30">AA9</f>
        <v>4</v>
      </c>
      <c r="BH5" s="11">
        <f t="shared" si="30"/>
        <v>9</v>
      </c>
      <c r="BI5" s="12">
        <f t="shared" si="30"/>
        <v>11.523719014285829</v>
      </c>
      <c r="BJ5" s="12">
        <f t="shared" si="30"/>
        <v>13.523719014285829</v>
      </c>
      <c r="BK5" s="12">
        <f t="shared" si="30"/>
        <v>15.246425246579401</v>
      </c>
      <c r="BL5" s="12">
        <f t="shared" si="30"/>
        <v>17.180689282752109</v>
      </c>
      <c r="BM5" s="12">
        <f t="shared" si="30"/>
        <v>18.961725218292219</v>
      </c>
      <c r="BN5" s="12">
        <f t="shared" si="30"/>
        <v>19.961725218292219</v>
      </c>
      <c r="BO5" s="12">
        <f t="shared" si="30"/>
        <v>20.908119848649406</v>
      </c>
      <c r="BP5" s="12">
        <f t="shared" si="30"/>
        <v>21.81120983564135</v>
      </c>
      <c r="BQ5" s="12">
        <f t="shared" si="30"/>
        <v>23.256533967230787</v>
      </c>
      <c r="BR5" s="12">
        <f t="shared" si="30"/>
        <v>24.651248695486437</v>
      </c>
      <c r="BS5" s="12">
        <f t="shared" si="30"/>
        <v>25.461963158768395</v>
      </c>
      <c r="BT5" s="12">
        <f t="shared" si="30"/>
        <v>26.249911763879975</v>
      </c>
      <c r="BU5" s="12">
        <f t="shared" si="30"/>
        <v>27.529701887929054</v>
      </c>
      <c r="BV5" s="12">
        <f t="shared" si="30"/>
        <v>28.529701887929054</v>
      </c>
      <c r="BW5" s="12">
        <f t="shared" si="30"/>
        <v>29.508304056401958</v>
      </c>
      <c r="BX5" s="12">
        <f t="shared" si="30"/>
        <v>30.467553922674483</v>
      </c>
      <c r="BY5" s="12">
        <f t="shared" si="30"/>
        <v>31.644598489507676</v>
      </c>
      <c r="BZ5" s="12">
        <f t="shared" si="30"/>
        <v>32.338733128986952</v>
      </c>
      <c r="CB5" s="19">
        <v>3</v>
      </c>
      <c r="CC5" s="11">
        <f t="shared" ref="CC5:CV5" si="31">AA10</f>
        <v>4</v>
      </c>
      <c r="CD5" s="11">
        <f t="shared" si="31"/>
        <v>8</v>
      </c>
      <c r="CE5" s="12">
        <f t="shared" si="31"/>
        <v>10.523719014285829</v>
      </c>
      <c r="CF5" s="12">
        <f t="shared" si="31"/>
        <v>13.023719014285829</v>
      </c>
      <c r="CG5" s="12">
        <f t="shared" si="31"/>
        <v>15.177101804652795</v>
      </c>
      <c r="CH5" s="12">
        <f t="shared" si="31"/>
        <v>17.111365840825503</v>
      </c>
      <c r="CI5" s="12">
        <f t="shared" si="31"/>
        <v>18.892401776365613</v>
      </c>
      <c r="CJ5" s="12">
        <f t="shared" si="31"/>
        <v>19.892401776365613</v>
      </c>
      <c r="CK5" s="12">
        <f t="shared" si="31"/>
        <v>21.469726160294258</v>
      </c>
      <c r="CL5" s="12">
        <f t="shared" si="31"/>
        <v>22.673846142950183</v>
      </c>
      <c r="CM5" s="12">
        <f t="shared" si="31"/>
        <v>24.11917027453962</v>
      </c>
      <c r="CN5" s="12">
        <f t="shared" si="31"/>
        <v>25.234942057144139</v>
      </c>
      <c r="CO5" s="12">
        <f t="shared" si="31"/>
        <v>25.775418365998778</v>
      </c>
      <c r="CP5" s="12">
        <f t="shared" si="31"/>
        <v>27.088666041184744</v>
      </c>
      <c r="CQ5" s="12">
        <f t="shared" si="31"/>
        <v>27.856540115614191</v>
      </c>
      <c r="CR5" s="12">
        <f t="shared" si="31"/>
        <v>28.356540115614191</v>
      </c>
      <c r="CS5" s="12">
        <f t="shared" si="31"/>
        <v>28.845841199850643</v>
      </c>
      <c r="CT5" s="12">
        <f t="shared" si="31"/>
        <v>29.325466132986907</v>
      </c>
      <c r="CU5" s="12">
        <f t="shared" si="31"/>
        <v>29.560875046353544</v>
      </c>
      <c r="CV5" s="12">
        <f t="shared" si="31"/>
        <v>29.792253259513302</v>
      </c>
      <c r="CX5" s="19">
        <v>3</v>
      </c>
      <c r="CY5" s="11">
        <f t="shared" ref="CY5:DR5" si="32">AA11</f>
        <v>5</v>
      </c>
      <c r="CZ5" s="11">
        <f t="shared" si="32"/>
        <v>9</v>
      </c>
      <c r="DA5" s="12">
        <f t="shared" si="32"/>
        <v>10.261859507142916</v>
      </c>
      <c r="DB5" s="12">
        <f t="shared" si="32"/>
        <v>11.261859507142916</v>
      </c>
      <c r="DC5" s="12">
        <f t="shared" si="32"/>
        <v>13.415242297509881</v>
      </c>
      <c r="DD5" s="12">
        <f t="shared" si="32"/>
        <v>14.575800719213506</v>
      </c>
      <c r="DE5" s="12">
        <f t="shared" si="32"/>
        <v>15.644422280537572</v>
      </c>
      <c r="DF5" s="12">
        <f t="shared" si="32"/>
        <v>17.31108894720424</v>
      </c>
      <c r="DG5" s="12">
        <f t="shared" si="32"/>
        <v>18.888413331132885</v>
      </c>
      <c r="DH5" s="12">
        <f t="shared" si="32"/>
        <v>19.490473322460847</v>
      </c>
      <c r="DI5" s="12">
        <f t="shared" si="32"/>
        <v>19.779538148778734</v>
      </c>
      <c r="DJ5" s="12">
        <f t="shared" si="32"/>
        <v>20.616366985732125</v>
      </c>
      <c r="DK5" s="12">
        <f t="shared" si="32"/>
        <v>21.427081449014082</v>
      </c>
      <c r="DL5" s="12">
        <f t="shared" si="32"/>
        <v>21.689730984051277</v>
      </c>
      <c r="DM5" s="12">
        <f t="shared" si="32"/>
        <v>22.713563083290538</v>
      </c>
      <c r="DN5" s="12">
        <f t="shared" si="32"/>
        <v>23.213563083290538</v>
      </c>
      <c r="DO5" s="12">
        <f t="shared" si="32"/>
        <v>23.947514709645215</v>
      </c>
      <c r="DP5" s="12">
        <f t="shared" si="32"/>
        <v>24.42713964278148</v>
      </c>
      <c r="DQ5" s="12">
        <f t="shared" si="32"/>
        <v>25.604184209614672</v>
      </c>
      <c r="DR5" s="12">
        <f t="shared" si="32"/>
        <v>26.066940635934191</v>
      </c>
    </row>
    <row r="6" spans="1:122" x14ac:dyDescent="0.25">
      <c r="A6" s="45">
        <v>2</v>
      </c>
      <c r="B6" s="40" t="s">
        <v>9</v>
      </c>
      <c r="C6" s="1" t="s">
        <v>4</v>
      </c>
      <c r="D6" s="1">
        <v>2</v>
      </c>
      <c r="E6">
        <v>5200000</v>
      </c>
      <c r="F6" s="8">
        <v>3</v>
      </c>
      <c r="G6" s="1">
        <v>5</v>
      </c>
      <c r="H6" s="1">
        <v>5</v>
      </c>
      <c r="I6" s="1">
        <v>0</v>
      </c>
      <c r="J6" s="1">
        <v>4</v>
      </c>
      <c r="K6" s="1">
        <v>5</v>
      </c>
      <c r="L6" s="1">
        <v>5</v>
      </c>
      <c r="M6" s="1">
        <v>4</v>
      </c>
      <c r="N6" s="1">
        <v>5</v>
      </c>
      <c r="O6" s="1">
        <v>5</v>
      </c>
      <c r="P6" s="1">
        <v>5</v>
      </c>
      <c r="Q6" s="1">
        <v>5</v>
      </c>
      <c r="R6" s="1">
        <v>5</v>
      </c>
      <c r="S6" s="1">
        <v>3</v>
      </c>
      <c r="T6" s="1">
        <v>5</v>
      </c>
      <c r="U6" s="1">
        <v>5</v>
      </c>
      <c r="V6" s="1">
        <v>3</v>
      </c>
      <c r="W6" s="1">
        <v>3</v>
      </c>
      <c r="X6" s="1">
        <v>5</v>
      </c>
      <c r="Y6" s="9">
        <v>4</v>
      </c>
      <c r="Z6" s="26"/>
      <c r="AA6" s="11">
        <f t="shared" si="6"/>
        <v>3</v>
      </c>
      <c r="AB6" s="11">
        <f t="shared" si="7"/>
        <v>8</v>
      </c>
      <c r="AC6" s="12">
        <f t="shared" si="8"/>
        <v>11.154648767857287</v>
      </c>
      <c r="AD6" s="12">
        <f t="shared" si="9"/>
        <v>11.154648767857287</v>
      </c>
      <c r="AE6" s="12">
        <f t="shared" si="10"/>
        <v>12.877355000150859</v>
      </c>
      <c r="AF6" s="12">
        <f t="shared" si="11"/>
        <v>14.811619036323567</v>
      </c>
      <c r="AG6" s="12">
        <f t="shared" si="12"/>
        <v>16.592654971863677</v>
      </c>
      <c r="AH6" s="12">
        <f t="shared" si="13"/>
        <v>17.925988305197009</v>
      </c>
      <c r="AI6" s="12">
        <f t="shared" si="14"/>
        <v>19.503312689125654</v>
      </c>
      <c r="AJ6" s="12">
        <f t="shared" si="15"/>
        <v>21.00846266744556</v>
      </c>
      <c r="AK6" s="12">
        <f t="shared" si="16"/>
        <v>22.453786799035001</v>
      </c>
      <c r="AL6" s="12">
        <f t="shared" si="17"/>
        <v>23.848501527290651</v>
      </c>
      <c r="AM6" s="12">
        <f t="shared" si="18"/>
        <v>25.199692299427248</v>
      </c>
      <c r="AN6" s="12">
        <f t="shared" si="19"/>
        <v>25.987640904538829</v>
      </c>
      <c r="AO6" s="12">
        <f t="shared" si="20"/>
        <v>27.267431028587907</v>
      </c>
      <c r="AP6" s="12">
        <f t="shared" si="21"/>
        <v>28.517431028587907</v>
      </c>
      <c r="AQ6" s="12">
        <f t="shared" si="22"/>
        <v>29.251382654942585</v>
      </c>
      <c r="AR6" s="12">
        <f t="shared" si="23"/>
        <v>29.970820054646978</v>
      </c>
      <c r="AS6" s="12">
        <f t="shared" si="24"/>
        <v>31.147864621480171</v>
      </c>
      <c r="AT6" s="12">
        <f t="shared" si="25"/>
        <v>32.073377474119205</v>
      </c>
      <c r="AV6" s="36">
        <v>4</v>
      </c>
      <c r="AW6" s="3">
        <v>14.43</v>
      </c>
      <c r="AX6" s="3">
        <v>13.63</v>
      </c>
      <c r="AY6" s="3">
        <v>13.05</v>
      </c>
      <c r="AZ6" s="1">
        <f t="shared" si="0"/>
        <v>0.92177092019005991</v>
      </c>
      <c r="BA6" s="1">
        <f t="shared" si="1"/>
        <v>0.87066788927169214</v>
      </c>
      <c r="BB6" s="1">
        <f t="shared" si="2"/>
        <v>0.83361819185587549</v>
      </c>
      <c r="BD6">
        <f t="shared" si="26"/>
        <v>15.654648767857287</v>
      </c>
      <c r="BF6" s="19">
        <v>4</v>
      </c>
      <c r="BG6" s="11">
        <f t="shared" ref="BG6:BZ6" si="33">AA12</f>
        <v>5</v>
      </c>
      <c r="BH6" s="11">
        <f t="shared" si="33"/>
        <v>10</v>
      </c>
      <c r="BI6" s="12">
        <f t="shared" si="33"/>
        <v>13.154648767857287</v>
      </c>
      <c r="BJ6" s="12">
        <f t="shared" si="33"/>
        <v>15.654648767857287</v>
      </c>
      <c r="BK6" s="12">
        <f t="shared" si="33"/>
        <v>17.808031558224251</v>
      </c>
      <c r="BL6" s="12">
        <f t="shared" si="33"/>
        <v>19.742295594396957</v>
      </c>
      <c r="BM6" s="12">
        <f t="shared" si="33"/>
        <v>21.523331529937067</v>
      </c>
      <c r="BN6" s="12">
        <f t="shared" si="33"/>
        <v>23.189998196603735</v>
      </c>
      <c r="BO6" s="12">
        <f t="shared" si="33"/>
        <v>24.76732258053238</v>
      </c>
      <c r="BP6" s="12">
        <f t="shared" si="33"/>
        <v>26.272472558852286</v>
      </c>
      <c r="BQ6" s="12">
        <f t="shared" si="33"/>
        <v>27.428731864123836</v>
      </c>
      <c r="BR6" s="12">
        <f t="shared" si="33"/>
        <v>28.265560701077227</v>
      </c>
      <c r="BS6" s="12">
        <f t="shared" si="33"/>
        <v>29.076275164359185</v>
      </c>
      <c r="BT6" s="12">
        <f t="shared" si="33"/>
        <v>29.338924699396379</v>
      </c>
      <c r="BU6" s="12">
        <f t="shared" si="33"/>
        <v>30.106798773825826</v>
      </c>
      <c r="BV6" s="12">
        <f t="shared" si="33"/>
        <v>30.606798773825826</v>
      </c>
      <c r="BW6" s="12">
        <f t="shared" si="33"/>
        <v>31.830051484416956</v>
      </c>
      <c r="BX6" s="12">
        <f t="shared" si="33"/>
        <v>32.549488884121352</v>
      </c>
      <c r="BY6" s="12">
        <f t="shared" si="33"/>
        <v>33.726533450954541</v>
      </c>
      <c r="BZ6" s="12">
        <f t="shared" si="33"/>
        <v>33.957911664114299</v>
      </c>
      <c r="CB6" s="19">
        <v>4</v>
      </c>
      <c r="CC6" s="11">
        <f t="shared" ref="CC6:CV6" si="34">AA13</f>
        <v>2</v>
      </c>
      <c r="CD6" s="11">
        <f t="shared" si="34"/>
        <v>4</v>
      </c>
      <c r="CE6" s="12">
        <f t="shared" si="34"/>
        <v>5.2618595071429146</v>
      </c>
      <c r="CF6" s="12">
        <f t="shared" si="34"/>
        <v>7.7618595071429146</v>
      </c>
      <c r="CG6" s="12">
        <f t="shared" si="34"/>
        <v>8.6232126232897013</v>
      </c>
      <c r="CH6" s="12">
        <f t="shared" si="34"/>
        <v>10.557476659462409</v>
      </c>
      <c r="CI6" s="12">
        <f t="shared" si="34"/>
        <v>12.33851259500252</v>
      </c>
      <c r="CJ6" s="12">
        <f t="shared" si="34"/>
        <v>13.005179261669186</v>
      </c>
      <c r="CK6" s="12">
        <f t="shared" si="34"/>
        <v>13.636109015240644</v>
      </c>
      <c r="CL6" s="12">
        <f t="shared" si="34"/>
        <v>13.937139010904625</v>
      </c>
      <c r="CM6" s="12">
        <f t="shared" si="34"/>
        <v>14.5152686635404</v>
      </c>
      <c r="CN6" s="12">
        <f t="shared" si="34"/>
        <v>15.90998339179605</v>
      </c>
      <c r="CO6" s="12">
        <f t="shared" si="34"/>
        <v>17.261174163932647</v>
      </c>
      <c r="CP6" s="12">
        <f t="shared" si="34"/>
        <v>18.574421839118614</v>
      </c>
      <c r="CQ6" s="12">
        <f t="shared" si="34"/>
        <v>19.34229591354806</v>
      </c>
      <c r="CR6" s="12">
        <f t="shared" si="34"/>
        <v>20.09229591354806</v>
      </c>
      <c r="CS6" s="12">
        <f t="shared" si="34"/>
        <v>20.581596997784512</v>
      </c>
      <c r="CT6" s="12">
        <f t="shared" si="34"/>
        <v>21.78065933062517</v>
      </c>
      <c r="CU6" s="12">
        <f t="shared" si="34"/>
        <v>22.957703897458362</v>
      </c>
      <c r="CV6" s="12">
        <f t="shared" si="34"/>
        <v>23.420460323777881</v>
      </c>
      <c r="CX6" s="19">
        <v>4</v>
      </c>
      <c r="CY6" s="11">
        <f t="shared" ref="CY6:DR6" si="35">AA14</f>
        <v>4</v>
      </c>
      <c r="CZ6" s="11">
        <f t="shared" si="35"/>
        <v>8</v>
      </c>
      <c r="DA6" s="12">
        <f t="shared" si="35"/>
        <v>11.154648767857287</v>
      </c>
      <c r="DB6" s="12">
        <f t="shared" si="35"/>
        <v>13.654648767857287</v>
      </c>
      <c r="DC6" s="12">
        <f t="shared" si="35"/>
        <v>15.808031558224252</v>
      </c>
      <c r="DD6" s="12">
        <f t="shared" si="35"/>
        <v>16.968589979927877</v>
      </c>
      <c r="DE6" s="12">
        <f t="shared" si="35"/>
        <v>18.749625915467988</v>
      </c>
      <c r="DF6" s="12">
        <f t="shared" si="35"/>
        <v>19.416292582134655</v>
      </c>
      <c r="DG6" s="12">
        <f t="shared" si="35"/>
        <v>20.047222335706113</v>
      </c>
      <c r="DH6" s="12">
        <f t="shared" si="35"/>
        <v>20.047222335706113</v>
      </c>
      <c r="DI6" s="12">
        <f t="shared" si="35"/>
        <v>21.492546467295554</v>
      </c>
      <c r="DJ6" s="12">
        <f t="shared" si="35"/>
        <v>21.492546467295554</v>
      </c>
      <c r="DK6" s="12">
        <f t="shared" si="35"/>
        <v>22.843737239432151</v>
      </c>
      <c r="DL6" s="12">
        <f t="shared" si="35"/>
        <v>23.631685844543732</v>
      </c>
      <c r="DM6" s="12">
        <f t="shared" si="35"/>
        <v>24.655517943782993</v>
      </c>
      <c r="DN6" s="12">
        <f t="shared" si="35"/>
        <v>25.905517943782993</v>
      </c>
      <c r="DO6" s="12">
        <f t="shared" si="35"/>
        <v>27.128770654374122</v>
      </c>
      <c r="DP6" s="12">
        <f t="shared" si="35"/>
        <v>28.32783298721478</v>
      </c>
      <c r="DQ6" s="12">
        <f t="shared" si="35"/>
        <v>28.563241900581417</v>
      </c>
      <c r="DR6" s="12">
        <f t="shared" si="35"/>
        <v>29.488754753220455</v>
      </c>
    </row>
    <row r="7" spans="1:122" x14ac:dyDescent="0.25">
      <c r="A7" s="45"/>
      <c r="B7" s="40"/>
      <c r="C7" s="1" t="s">
        <v>5</v>
      </c>
      <c r="D7" s="1">
        <v>1</v>
      </c>
      <c r="E7" s="5">
        <v>3960000</v>
      </c>
      <c r="F7" s="8">
        <v>5</v>
      </c>
      <c r="G7" s="1">
        <v>5</v>
      </c>
      <c r="H7" s="1">
        <v>4</v>
      </c>
      <c r="I7" s="1">
        <v>1</v>
      </c>
      <c r="J7" s="1">
        <v>1</v>
      </c>
      <c r="K7" s="1">
        <v>2</v>
      </c>
      <c r="L7" s="1">
        <v>5</v>
      </c>
      <c r="M7" s="1">
        <v>4</v>
      </c>
      <c r="N7" s="1">
        <v>5</v>
      </c>
      <c r="O7" s="1">
        <v>5</v>
      </c>
      <c r="P7" s="1">
        <v>3</v>
      </c>
      <c r="Q7" s="1">
        <v>5</v>
      </c>
      <c r="R7" s="1">
        <v>5</v>
      </c>
      <c r="S7" s="1">
        <v>5</v>
      </c>
      <c r="T7" s="1">
        <v>5</v>
      </c>
      <c r="U7" s="1">
        <v>2</v>
      </c>
      <c r="V7" s="1">
        <v>2</v>
      </c>
      <c r="W7" s="1">
        <v>3</v>
      </c>
      <c r="X7" s="1">
        <v>0</v>
      </c>
      <c r="Y7" s="9">
        <v>0</v>
      </c>
      <c r="Z7" s="26"/>
      <c r="AA7" s="11">
        <f t="shared" si="6"/>
        <v>5</v>
      </c>
      <c r="AB7" s="11">
        <f t="shared" si="7"/>
        <v>10</v>
      </c>
      <c r="AC7" s="12">
        <f t="shared" si="8"/>
        <v>12.523719014285829</v>
      </c>
      <c r="AD7" s="12">
        <f t="shared" si="9"/>
        <v>13.023719014285829</v>
      </c>
      <c r="AE7" s="12">
        <f t="shared" si="10"/>
        <v>13.454395572359223</v>
      </c>
      <c r="AF7" s="12">
        <f t="shared" si="11"/>
        <v>14.228101186828306</v>
      </c>
      <c r="AG7" s="12">
        <f t="shared" si="12"/>
        <v>16.009137122368418</v>
      </c>
      <c r="AH7" s="12">
        <f t="shared" si="13"/>
        <v>17.342470455701751</v>
      </c>
      <c r="AI7" s="12">
        <f t="shared" si="14"/>
        <v>18.919794839630395</v>
      </c>
      <c r="AJ7" s="12">
        <f t="shared" si="15"/>
        <v>20.424944817950301</v>
      </c>
      <c r="AK7" s="12">
        <f t="shared" si="16"/>
        <v>21.292139296903965</v>
      </c>
      <c r="AL7" s="12">
        <f t="shared" si="17"/>
        <v>22.686854025159615</v>
      </c>
      <c r="AM7" s="12">
        <f t="shared" si="18"/>
        <v>24.038044797296212</v>
      </c>
      <c r="AN7" s="12">
        <f t="shared" si="19"/>
        <v>25.351292472482179</v>
      </c>
      <c r="AO7" s="12">
        <f t="shared" si="20"/>
        <v>26.631082596531257</v>
      </c>
      <c r="AP7" s="12">
        <f t="shared" si="21"/>
        <v>27.131082596531257</v>
      </c>
      <c r="AQ7" s="12">
        <f t="shared" si="22"/>
        <v>27.620383680767709</v>
      </c>
      <c r="AR7" s="12">
        <f t="shared" si="23"/>
        <v>28.339821080472102</v>
      </c>
      <c r="AS7" s="12">
        <f t="shared" si="24"/>
        <v>28.339821080472102</v>
      </c>
      <c r="AT7" s="12">
        <f t="shared" si="25"/>
        <v>28.339821080472102</v>
      </c>
      <c r="AV7" s="36">
        <v>5</v>
      </c>
      <c r="AW7" s="3">
        <v>16.36</v>
      </c>
      <c r="AX7" s="3">
        <v>15.2</v>
      </c>
      <c r="AY7" s="3">
        <v>14.83</v>
      </c>
      <c r="AZ7" s="1">
        <f t="shared" si="0"/>
        <v>0.91868660197002461</v>
      </c>
      <c r="BA7" s="1">
        <f t="shared" si="1"/>
        <v>0.85354745415307909</v>
      </c>
      <c r="BB7" s="1">
        <f t="shared" si="2"/>
        <v>0.8327703121769845</v>
      </c>
      <c r="BD7">
        <f t="shared" si="26"/>
        <v>17.808031558224251</v>
      </c>
      <c r="BF7" s="19">
        <v>5</v>
      </c>
      <c r="BG7" s="11">
        <f t="shared" ref="BG7:BZ7" si="36">AA15</f>
        <v>5</v>
      </c>
      <c r="BH7" s="11">
        <f t="shared" si="36"/>
        <v>9</v>
      </c>
      <c r="BI7" s="12">
        <f t="shared" si="36"/>
        <v>10.892789260714371</v>
      </c>
      <c r="BJ7" s="12">
        <f t="shared" si="36"/>
        <v>11.892789260714371</v>
      </c>
      <c r="BK7" s="12">
        <f t="shared" si="36"/>
        <v>13.615495493007943</v>
      </c>
      <c r="BL7" s="12">
        <f t="shared" si="36"/>
        <v>14.002348300242485</v>
      </c>
      <c r="BM7" s="12">
        <f t="shared" si="36"/>
        <v>15.427177048674574</v>
      </c>
      <c r="BN7" s="12">
        <f t="shared" si="36"/>
        <v>16.760510382007908</v>
      </c>
      <c r="BO7" s="12">
        <f t="shared" si="36"/>
        <v>17.391440135579366</v>
      </c>
      <c r="BP7" s="12">
        <f t="shared" si="36"/>
        <v>17.993500126907328</v>
      </c>
      <c r="BQ7" s="12">
        <f t="shared" si="36"/>
        <v>19.438824258496766</v>
      </c>
      <c r="BR7" s="12">
        <f t="shared" si="36"/>
        <v>19.996710149799025</v>
      </c>
      <c r="BS7" s="12">
        <f t="shared" si="36"/>
        <v>21.077662767508304</v>
      </c>
      <c r="BT7" s="12">
        <f t="shared" si="36"/>
        <v>21.60296183758269</v>
      </c>
      <c r="BU7" s="12">
        <f t="shared" si="36"/>
        <v>22.626793936821951</v>
      </c>
      <c r="BV7" s="12">
        <f t="shared" si="36"/>
        <v>23.376793936821951</v>
      </c>
      <c r="BW7" s="12">
        <f t="shared" si="36"/>
        <v>23.376793936821951</v>
      </c>
      <c r="BX7" s="12">
        <f t="shared" si="36"/>
        <v>24.096231336526344</v>
      </c>
      <c r="BY7" s="12">
        <f t="shared" si="36"/>
        <v>24.802458076626259</v>
      </c>
      <c r="BZ7" s="12">
        <f t="shared" si="36"/>
        <v>25.033836289786016</v>
      </c>
      <c r="CB7" s="19">
        <v>5</v>
      </c>
      <c r="CC7" s="11">
        <f t="shared" ref="CC7:CV7" si="37">AA16</f>
        <v>5</v>
      </c>
      <c r="CD7" s="11">
        <f t="shared" si="37"/>
        <v>9</v>
      </c>
      <c r="CE7" s="12">
        <f t="shared" si="37"/>
        <v>9.6309297535714578</v>
      </c>
      <c r="CF7" s="12">
        <f t="shared" si="37"/>
        <v>10.130929753571458</v>
      </c>
      <c r="CG7" s="12">
        <f t="shared" si="37"/>
        <v>11.853635985865029</v>
      </c>
      <c r="CH7" s="12">
        <f t="shared" si="37"/>
        <v>11.853635985865029</v>
      </c>
      <c r="CI7" s="12">
        <f t="shared" si="37"/>
        <v>12.209843172973052</v>
      </c>
      <c r="CJ7" s="12">
        <f t="shared" si="37"/>
        <v>13.543176506306386</v>
      </c>
      <c r="CK7" s="12">
        <f t="shared" si="37"/>
        <v>15.120500890235029</v>
      </c>
      <c r="CL7" s="12">
        <f t="shared" si="37"/>
        <v>16.625650868554935</v>
      </c>
      <c r="CM7" s="12">
        <f t="shared" si="37"/>
        <v>16.914715694872822</v>
      </c>
      <c r="CN7" s="12">
        <f t="shared" si="37"/>
        <v>17.193658640523953</v>
      </c>
      <c r="CO7" s="12">
        <f t="shared" si="37"/>
        <v>17.463896794951271</v>
      </c>
      <c r="CP7" s="12">
        <f t="shared" si="37"/>
        <v>17.726546329988466</v>
      </c>
      <c r="CQ7" s="12">
        <f t="shared" si="37"/>
        <v>18.494420404417912</v>
      </c>
      <c r="CR7" s="12">
        <f t="shared" si="37"/>
        <v>18.994420404417912</v>
      </c>
      <c r="CS7" s="12">
        <f t="shared" si="37"/>
        <v>19.483721488654364</v>
      </c>
      <c r="CT7" s="12">
        <f t="shared" si="37"/>
        <v>19.723533955222496</v>
      </c>
      <c r="CU7" s="12">
        <f t="shared" si="37"/>
        <v>20.194351781955774</v>
      </c>
      <c r="CV7" s="12">
        <f t="shared" si="37"/>
        <v>20.657108208275293</v>
      </c>
      <c r="CX7" s="19">
        <v>5</v>
      </c>
      <c r="CY7" s="11">
        <f t="shared" ref="CY7:DR7" si="38">AA17</f>
        <v>5</v>
      </c>
      <c r="CZ7" s="11">
        <f t="shared" si="38"/>
        <v>7</v>
      </c>
      <c r="DA7" s="12">
        <f t="shared" si="38"/>
        <v>8.8927892607143715</v>
      </c>
      <c r="DB7" s="12">
        <f t="shared" si="38"/>
        <v>10.392789260714371</v>
      </c>
      <c r="DC7" s="12">
        <f t="shared" si="38"/>
        <v>11.254142376861157</v>
      </c>
      <c r="DD7" s="12">
        <f t="shared" si="38"/>
        <v>12.414700798564782</v>
      </c>
      <c r="DE7" s="12">
        <f t="shared" si="38"/>
        <v>13.839529546996872</v>
      </c>
      <c r="DF7" s="12">
        <f t="shared" si="38"/>
        <v>14.839529546996872</v>
      </c>
      <c r="DG7" s="12">
        <f t="shared" si="38"/>
        <v>15.785924177354058</v>
      </c>
      <c r="DH7" s="12">
        <f t="shared" si="38"/>
        <v>16.689014164346002</v>
      </c>
      <c r="DI7" s="12">
        <f t="shared" si="38"/>
        <v>17.556208643299666</v>
      </c>
      <c r="DJ7" s="12">
        <f t="shared" si="38"/>
        <v>18.114094534601925</v>
      </c>
      <c r="DK7" s="12">
        <f t="shared" si="38"/>
        <v>18.924808997883883</v>
      </c>
      <c r="DL7" s="12">
        <f t="shared" si="38"/>
        <v>19.712757602995463</v>
      </c>
      <c r="DM7" s="12">
        <f t="shared" si="38"/>
        <v>20.48063167742491</v>
      </c>
      <c r="DN7" s="12">
        <f t="shared" si="38"/>
        <v>21.23063167742491</v>
      </c>
      <c r="DO7" s="12">
        <f t="shared" si="38"/>
        <v>21.964583303779587</v>
      </c>
      <c r="DP7" s="12">
        <f t="shared" si="38"/>
        <v>22.684020703483981</v>
      </c>
      <c r="DQ7" s="12">
        <f t="shared" si="38"/>
        <v>23.390247443583895</v>
      </c>
      <c r="DR7" s="12">
        <f t="shared" si="38"/>
        <v>24.084382083063172</v>
      </c>
    </row>
    <row r="8" spans="1:122" x14ac:dyDescent="0.25">
      <c r="A8" s="45"/>
      <c r="B8" s="40"/>
      <c r="C8" s="1" t="s">
        <v>6</v>
      </c>
      <c r="D8" s="1">
        <v>1</v>
      </c>
      <c r="E8" s="5">
        <v>8510000</v>
      </c>
      <c r="F8" s="8">
        <v>5</v>
      </c>
      <c r="G8" s="1">
        <v>4</v>
      </c>
      <c r="H8" s="1">
        <v>1</v>
      </c>
      <c r="I8" s="1">
        <v>1</v>
      </c>
      <c r="J8" s="1">
        <v>1</v>
      </c>
      <c r="K8" s="1">
        <v>1</v>
      </c>
      <c r="L8" s="1">
        <v>4</v>
      </c>
      <c r="M8" s="1">
        <v>2</v>
      </c>
      <c r="N8" s="1">
        <v>4</v>
      </c>
      <c r="O8" s="1">
        <v>1</v>
      </c>
      <c r="P8" s="1">
        <v>0</v>
      </c>
      <c r="Q8" s="1">
        <v>3</v>
      </c>
      <c r="R8" s="1">
        <v>2</v>
      </c>
      <c r="S8" s="1">
        <v>5</v>
      </c>
      <c r="T8" s="1">
        <v>5</v>
      </c>
      <c r="U8" s="1">
        <v>4</v>
      </c>
      <c r="V8" s="1">
        <v>5</v>
      </c>
      <c r="W8" s="1">
        <v>5</v>
      </c>
      <c r="X8" s="1">
        <v>5</v>
      </c>
      <c r="Y8" s="9">
        <v>2</v>
      </c>
      <c r="Z8" s="26"/>
      <c r="AA8" s="11">
        <f t="shared" si="6"/>
        <v>5</v>
      </c>
      <c r="AB8" s="11">
        <f t="shared" si="7"/>
        <v>9</v>
      </c>
      <c r="AC8" s="12">
        <f t="shared" si="8"/>
        <v>9.6309297535714578</v>
      </c>
      <c r="AD8" s="12">
        <f t="shared" si="9"/>
        <v>10.130929753571458</v>
      </c>
      <c r="AE8" s="12">
        <f t="shared" si="10"/>
        <v>10.561606311644852</v>
      </c>
      <c r="AF8" s="12">
        <f t="shared" si="11"/>
        <v>10.948459118879393</v>
      </c>
      <c r="AG8" s="12">
        <f t="shared" si="12"/>
        <v>12.373287867311483</v>
      </c>
      <c r="AH8" s="12">
        <f t="shared" si="13"/>
        <v>13.039954533978149</v>
      </c>
      <c r="AI8" s="12">
        <f t="shared" si="14"/>
        <v>14.301814041121064</v>
      </c>
      <c r="AJ8" s="12">
        <f t="shared" si="15"/>
        <v>14.602844036785045</v>
      </c>
      <c r="AK8" s="12">
        <f t="shared" si="16"/>
        <v>14.602844036785045</v>
      </c>
      <c r="AL8" s="12">
        <f t="shared" si="17"/>
        <v>15.439672873738434</v>
      </c>
      <c r="AM8" s="12">
        <f t="shared" si="18"/>
        <v>15.980149182593074</v>
      </c>
      <c r="AN8" s="12">
        <f t="shared" si="19"/>
        <v>17.29339685777904</v>
      </c>
      <c r="AO8" s="12">
        <f t="shared" si="20"/>
        <v>18.573186981828119</v>
      </c>
      <c r="AP8" s="12">
        <f t="shared" si="21"/>
        <v>19.573186981828119</v>
      </c>
      <c r="AQ8" s="12">
        <f t="shared" si="22"/>
        <v>20.796439692419249</v>
      </c>
      <c r="AR8" s="12">
        <f t="shared" si="23"/>
        <v>21.995502025259906</v>
      </c>
      <c r="AS8" s="12">
        <f t="shared" si="24"/>
        <v>23.172546592093099</v>
      </c>
      <c r="AT8" s="12">
        <f t="shared" si="25"/>
        <v>23.635303018412618</v>
      </c>
      <c r="AV8" s="36">
        <v>6</v>
      </c>
      <c r="AW8" s="3">
        <v>18.12</v>
      </c>
      <c r="AX8" s="3">
        <v>16.739999999999998</v>
      </c>
      <c r="AY8" s="3">
        <v>16.190000000000001</v>
      </c>
      <c r="AZ8" s="1">
        <f t="shared" si="0"/>
        <v>0.91782639528214849</v>
      </c>
      <c r="BA8" s="1">
        <f t="shared" si="1"/>
        <v>0.8479257095487398</v>
      </c>
      <c r="BB8" s="1">
        <f t="shared" si="2"/>
        <v>0.82006674059701901</v>
      </c>
      <c r="BD8">
        <f t="shared" si="26"/>
        <v>19.742295594396957</v>
      </c>
      <c r="BF8" s="19">
        <v>6</v>
      </c>
      <c r="BG8" s="11">
        <f t="shared" ref="BG8:BZ8" si="39">AA18</f>
        <v>5</v>
      </c>
      <c r="BH8" s="11">
        <f t="shared" si="39"/>
        <v>10</v>
      </c>
      <c r="BI8" s="12">
        <f t="shared" si="39"/>
        <v>11.892789260714371</v>
      </c>
      <c r="BJ8" s="12">
        <f t="shared" si="39"/>
        <v>14.392789260714371</v>
      </c>
      <c r="BK8" s="12">
        <f t="shared" si="39"/>
        <v>16.546172051081335</v>
      </c>
      <c r="BL8" s="12">
        <f t="shared" si="39"/>
        <v>18.480436087254041</v>
      </c>
      <c r="BM8" s="12">
        <f t="shared" si="39"/>
        <v>19.549057648578106</v>
      </c>
      <c r="BN8" s="12">
        <f t="shared" si="39"/>
        <v>21.215724315244774</v>
      </c>
      <c r="BO8" s="12">
        <f t="shared" si="39"/>
        <v>21.846654068816232</v>
      </c>
      <c r="BP8" s="12">
        <f t="shared" si="39"/>
        <v>23.351804047136138</v>
      </c>
      <c r="BQ8" s="12">
        <f t="shared" si="39"/>
        <v>24.797128178725579</v>
      </c>
      <c r="BR8" s="12">
        <f t="shared" si="39"/>
        <v>25.63395701567897</v>
      </c>
      <c r="BS8" s="12">
        <f t="shared" si="39"/>
        <v>26.714909633388249</v>
      </c>
      <c r="BT8" s="12">
        <f t="shared" si="39"/>
        <v>28.028157308574215</v>
      </c>
      <c r="BU8" s="12">
        <f t="shared" si="39"/>
        <v>28.796031383003662</v>
      </c>
      <c r="BV8" s="12">
        <f t="shared" si="39"/>
        <v>29.796031383003662</v>
      </c>
      <c r="BW8" s="12">
        <f t="shared" si="39"/>
        <v>30.774633551476565</v>
      </c>
      <c r="BX8" s="12">
        <f t="shared" si="39"/>
        <v>31.494070951180959</v>
      </c>
      <c r="BY8" s="12">
        <f t="shared" si="39"/>
        <v>31.494070951180959</v>
      </c>
      <c r="BZ8" s="12">
        <f t="shared" si="39"/>
        <v>31.494070951180959</v>
      </c>
      <c r="CB8" s="19">
        <v>6</v>
      </c>
      <c r="CC8" s="11">
        <f t="shared" ref="CC8:CV8" si="40">AA19</f>
        <v>5</v>
      </c>
      <c r="CD8" s="11">
        <f t="shared" si="40"/>
        <v>10</v>
      </c>
      <c r="CE8" s="12">
        <f t="shared" si="40"/>
        <v>13.154648767857287</v>
      </c>
      <c r="CF8" s="12">
        <f t="shared" si="40"/>
        <v>14.654648767857287</v>
      </c>
      <c r="CG8" s="12">
        <f t="shared" si="40"/>
        <v>16.37735500015086</v>
      </c>
      <c r="CH8" s="12">
        <f t="shared" si="40"/>
        <v>18.311619036323567</v>
      </c>
      <c r="CI8" s="12">
        <f t="shared" si="40"/>
        <v>19.736447784755654</v>
      </c>
      <c r="CJ8" s="12">
        <f t="shared" si="40"/>
        <v>21.403114451422322</v>
      </c>
      <c r="CK8" s="12">
        <f t="shared" si="40"/>
        <v>21.403114451422322</v>
      </c>
      <c r="CL8" s="12">
        <f t="shared" si="40"/>
        <v>21.403114451422322</v>
      </c>
      <c r="CM8" s="12">
        <f t="shared" si="40"/>
        <v>22.270308930375986</v>
      </c>
      <c r="CN8" s="12">
        <f t="shared" si="40"/>
        <v>23.665023658631636</v>
      </c>
      <c r="CO8" s="12">
        <f t="shared" si="40"/>
        <v>25.016214430768233</v>
      </c>
      <c r="CP8" s="12">
        <f t="shared" si="40"/>
        <v>25.278863965805428</v>
      </c>
      <c r="CQ8" s="12">
        <f t="shared" si="40"/>
        <v>25.278863965805428</v>
      </c>
      <c r="CR8" s="12">
        <f t="shared" si="40"/>
        <v>26.278863965805428</v>
      </c>
      <c r="CS8" s="12">
        <f t="shared" si="40"/>
        <v>27.257466134278332</v>
      </c>
      <c r="CT8" s="12">
        <f t="shared" si="40"/>
        <v>28.216716000550857</v>
      </c>
      <c r="CU8" s="12">
        <f t="shared" si="40"/>
        <v>29.158351654017409</v>
      </c>
      <c r="CV8" s="12">
        <f t="shared" si="40"/>
        <v>30.083864506656447</v>
      </c>
      <c r="CX8" s="19">
        <v>6</v>
      </c>
      <c r="CY8" s="11">
        <f t="shared" ref="CY8:DR8" si="41">AA20</f>
        <v>5</v>
      </c>
      <c r="CZ8" s="11">
        <f t="shared" si="41"/>
        <v>10</v>
      </c>
      <c r="DA8" s="12">
        <f t="shared" si="41"/>
        <v>12.523719014285829</v>
      </c>
      <c r="DB8" s="12">
        <f t="shared" si="41"/>
        <v>14.523719014285829</v>
      </c>
      <c r="DC8" s="12">
        <f t="shared" si="41"/>
        <v>16.246425246579403</v>
      </c>
      <c r="DD8" s="12">
        <f t="shared" si="41"/>
        <v>16.246425246579403</v>
      </c>
      <c r="DE8" s="12">
        <f t="shared" si="41"/>
        <v>18.027461182119513</v>
      </c>
      <c r="DF8" s="12">
        <f t="shared" si="41"/>
        <v>19.360794515452845</v>
      </c>
      <c r="DG8" s="12">
        <f t="shared" si="41"/>
        <v>19.676259392238574</v>
      </c>
      <c r="DH8" s="12">
        <f t="shared" si="41"/>
        <v>19.977289387902555</v>
      </c>
      <c r="DI8" s="12">
        <f t="shared" si="41"/>
        <v>19.977289387902555</v>
      </c>
      <c r="DJ8" s="12">
        <f t="shared" si="41"/>
        <v>20.256232333553687</v>
      </c>
      <c r="DK8" s="12">
        <f t="shared" si="41"/>
        <v>21.337184951262966</v>
      </c>
      <c r="DL8" s="12">
        <f t="shared" si="41"/>
        <v>22.387783091411741</v>
      </c>
      <c r="DM8" s="12">
        <f t="shared" si="41"/>
        <v>23.411615190651002</v>
      </c>
      <c r="DN8" s="12">
        <f t="shared" si="41"/>
        <v>24.661615190651002</v>
      </c>
      <c r="DO8" s="12">
        <f t="shared" si="41"/>
        <v>25.640217359123906</v>
      </c>
      <c r="DP8" s="12">
        <f t="shared" si="41"/>
        <v>26.599467225396431</v>
      </c>
      <c r="DQ8" s="12">
        <f t="shared" si="41"/>
        <v>27.305693965496346</v>
      </c>
      <c r="DR8" s="12">
        <f t="shared" si="41"/>
        <v>27.999828604975622</v>
      </c>
    </row>
    <row r="9" spans="1:122" x14ac:dyDescent="0.25">
      <c r="A9" s="45">
        <v>3</v>
      </c>
      <c r="B9" s="40" t="s">
        <v>10</v>
      </c>
      <c r="C9" s="1" t="s">
        <v>4</v>
      </c>
      <c r="D9" s="1">
        <v>1</v>
      </c>
      <c r="E9" s="5">
        <v>5290000</v>
      </c>
      <c r="F9" s="8">
        <v>4</v>
      </c>
      <c r="G9" s="1">
        <v>5</v>
      </c>
      <c r="H9" s="1">
        <v>4</v>
      </c>
      <c r="I9" s="1">
        <v>4</v>
      </c>
      <c r="J9" s="1">
        <v>4</v>
      </c>
      <c r="K9" s="1">
        <v>5</v>
      </c>
      <c r="L9" s="1">
        <v>5</v>
      </c>
      <c r="M9" s="1">
        <v>3</v>
      </c>
      <c r="N9" s="1">
        <v>3</v>
      </c>
      <c r="O9" s="1">
        <v>3</v>
      </c>
      <c r="P9" s="1">
        <v>5</v>
      </c>
      <c r="Q9" s="1">
        <v>5</v>
      </c>
      <c r="R9" s="1">
        <v>3</v>
      </c>
      <c r="S9" s="1">
        <v>3</v>
      </c>
      <c r="T9" s="1">
        <v>5</v>
      </c>
      <c r="U9" s="1">
        <v>4</v>
      </c>
      <c r="V9" s="1">
        <v>4</v>
      </c>
      <c r="W9" s="1">
        <v>4</v>
      </c>
      <c r="X9" s="1">
        <v>5</v>
      </c>
      <c r="Y9" s="9">
        <v>3</v>
      </c>
      <c r="Z9" s="26"/>
      <c r="AA9" s="11">
        <f t="shared" si="6"/>
        <v>4</v>
      </c>
      <c r="AB9" s="11">
        <f t="shared" si="7"/>
        <v>9</v>
      </c>
      <c r="AC9" s="12">
        <f t="shared" si="8"/>
        <v>11.523719014285829</v>
      </c>
      <c r="AD9" s="12">
        <f t="shared" si="9"/>
        <v>13.523719014285829</v>
      </c>
      <c r="AE9" s="12">
        <f t="shared" si="10"/>
        <v>15.246425246579401</v>
      </c>
      <c r="AF9" s="12">
        <f t="shared" si="11"/>
        <v>17.180689282752109</v>
      </c>
      <c r="AG9" s="12">
        <f t="shared" si="12"/>
        <v>18.961725218292219</v>
      </c>
      <c r="AH9" s="12">
        <f t="shared" si="13"/>
        <v>19.961725218292219</v>
      </c>
      <c r="AI9" s="12">
        <f t="shared" si="14"/>
        <v>20.908119848649406</v>
      </c>
      <c r="AJ9" s="12">
        <f t="shared" si="15"/>
        <v>21.81120983564135</v>
      </c>
      <c r="AK9" s="12">
        <f t="shared" si="16"/>
        <v>23.256533967230787</v>
      </c>
      <c r="AL9" s="12">
        <f t="shared" si="17"/>
        <v>24.651248695486437</v>
      </c>
      <c r="AM9" s="12">
        <f t="shared" si="18"/>
        <v>25.461963158768395</v>
      </c>
      <c r="AN9" s="12">
        <f t="shared" si="19"/>
        <v>26.249911763879975</v>
      </c>
      <c r="AO9" s="12">
        <f t="shared" si="20"/>
        <v>27.529701887929054</v>
      </c>
      <c r="AP9" s="12">
        <f t="shared" si="21"/>
        <v>28.529701887929054</v>
      </c>
      <c r="AQ9" s="12">
        <f t="shared" si="22"/>
        <v>29.508304056401958</v>
      </c>
      <c r="AR9" s="12">
        <f t="shared" si="23"/>
        <v>30.467553922674483</v>
      </c>
      <c r="AS9" s="12">
        <f t="shared" si="24"/>
        <v>31.644598489507676</v>
      </c>
      <c r="AT9" s="12">
        <f t="shared" si="25"/>
        <v>32.338733128986952</v>
      </c>
      <c r="AV9" s="36">
        <v>7</v>
      </c>
      <c r="AW9" s="3">
        <v>19.7</v>
      </c>
      <c r="AX9" s="3">
        <v>18.329999999999998</v>
      </c>
      <c r="AY9" s="3">
        <v>17.690000000000001</v>
      </c>
      <c r="AZ9" s="1">
        <f t="shared" si="0"/>
        <v>0.91528581310003176</v>
      </c>
      <c r="BA9" s="1">
        <f t="shared" si="1"/>
        <v>0.85163395706211076</v>
      </c>
      <c r="BB9" s="1">
        <f t="shared" si="2"/>
        <v>0.82189878343855649</v>
      </c>
      <c r="BD9">
        <f t="shared" si="26"/>
        <v>21.523331529937067</v>
      </c>
      <c r="BF9" s="19">
        <v>7</v>
      </c>
      <c r="BG9" s="11">
        <f t="shared" ref="BG9:BZ9" si="42">AA21</f>
        <v>1</v>
      </c>
      <c r="BH9" s="11">
        <f t="shared" si="42"/>
        <v>6</v>
      </c>
      <c r="BI9" s="12">
        <f t="shared" si="42"/>
        <v>7.2618595071429146</v>
      </c>
      <c r="BJ9" s="12">
        <f t="shared" si="42"/>
        <v>9.7618595071429155</v>
      </c>
      <c r="BK9" s="12">
        <f t="shared" si="42"/>
        <v>11.915242297509881</v>
      </c>
      <c r="BL9" s="12">
        <f t="shared" si="42"/>
        <v>13.075800719213506</v>
      </c>
      <c r="BM9" s="12">
        <f t="shared" si="42"/>
        <v>14.144422280537572</v>
      </c>
      <c r="BN9" s="12">
        <f t="shared" si="42"/>
        <v>14.811088947204238</v>
      </c>
      <c r="BO9" s="12">
        <f t="shared" si="42"/>
        <v>15.126553823989967</v>
      </c>
      <c r="BP9" s="12">
        <f t="shared" si="42"/>
        <v>16.631703802309872</v>
      </c>
      <c r="BQ9" s="12">
        <f t="shared" si="42"/>
        <v>18.077027933899309</v>
      </c>
      <c r="BR9" s="12">
        <f t="shared" si="42"/>
        <v>18.634913825201568</v>
      </c>
      <c r="BS9" s="12">
        <f t="shared" si="42"/>
        <v>18.634913825201568</v>
      </c>
      <c r="BT9" s="12">
        <f t="shared" si="42"/>
        <v>18.634913825201568</v>
      </c>
      <c r="BU9" s="12">
        <f t="shared" si="42"/>
        <v>18.634913825201568</v>
      </c>
      <c r="BV9" s="12">
        <f t="shared" si="42"/>
        <v>18.634913825201568</v>
      </c>
      <c r="BW9" s="12">
        <f t="shared" si="42"/>
        <v>19.12421490943802</v>
      </c>
      <c r="BX9" s="12">
        <f t="shared" si="42"/>
        <v>20.323277242278678</v>
      </c>
      <c r="BY9" s="12">
        <f t="shared" si="42"/>
        <v>21.50032180911187</v>
      </c>
      <c r="BZ9" s="12">
        <f t="shared" si="42"/>
        <v>22.425834661750908</v>
      </c>
      <c r="CB9" s="19">
        <v>7</v>
      </c>
      <c r="CC9" s="11">
        <f t="shared" ref="CC9:CV9" si="43">AA22</f>
        <v>5</v>
      </c>
      <c r="CD9" s="11">
        <f t="shared" si="43"/>
        <v>9</v>
      </c>
      <c r="CE9" s="12">
        <f t="shared" si="43"/>
        <v>10.892789260714371</v>
      </c>
      <c r="CF9" s="12">
        <f t="shared" si="43"/>
        <v>12.392789260714371</v>
      </c>
      <c r="CG9" s="12">
        <f t="shared" si="43"/>
        <v>13.684818934934551</v>
      </c>
      <c r="CH9" s="12">
        <f t="shared" si="43"/>
        <v>15.619082971107259</v>
      </c>
      <c r="CI9" s="12">
        <f t="shared" si="43"/>
        <v>17.043911719539349</v>
      </c>
      <c r="CJ9" s="12">
        <f t="shared" si="43"/>
        <v>18.377245052872681</v>
      </c>
      <c r="CK9" s="12">
        <f t="shared" si="43"/>
        <v>19.639104560015596</v>
      </c>
      <c r="CL9" s="12">
        <f t="shared" si="43"/>
        <v>20.54219454700754</v>
      </c>
      <c r="CM9" s="12">
        <f t="shared" si="43"/>
        <v>21.120324199643317</v>
      </c>
      <c r="CN9" s="12">
        <f t="shared" si="43"/>
        <v>21.678210090945576</v>
      </c>
      <c r="CO9" s="12">
        <f t="shared" si="43"/>
        <v>22.488924554227534</v>
      </c>
      <c r="CP9" s="12">
        <f t="shared" si="43"/>
        <v>22.488924554227534</v>
      </c>
      <c r="CQ9" s="12">
        <f t="shared" si="43"/>
        <v>23.256798628656981</v>
      </c>
      <c r="CR9" s="12">
        <f t="shared" si="43"/>
        <v>24.006798628656981</v>
      </c>
      <c r="CS9" s="12">
        <f t="shared" si="43"/>
        <v>24.496099712893432</v>
      </c>
      <c r="CT9" s="12">
        <f t="shared" si="43"/>
        <v>25.215537112597826</v>
      </c>
      <c r="CU9" s="12">
        <f t="shared" si="43"/>
        <v>25.215537112597826</v>
      </c>
      <c r="CV9" s="12">
        <f t="shared" si="43"/>
        <v>25.678293538917345</v>
      </c>
      <c r="CX9" s="19">
        <v>7</v>
      </c>
      <c r="CY9" s="11">
        <f t="shared" ref="CY9:DR9" si="44">AA23</f>
        <v>4</v>
      </c>
      <c r="CZ9" s="11">
        <f t="shared" si="44"/>
        <v>4</v>
      </c>
      <c r="DA9" s="12">
        <f t="shared" si="44"/>
        <v>7.154648767857287</v>
      </c>
      <c r="DB9" s="12">
        <f t="shared" si="44"/>
        <v>9.654648767857287</v>
      </c>
      <c r="DC9" s="12">
        <f t="shared" si="44"/>
        <v>9.654648767857287</v>
      </c>
      <c r="DD9" s="12">
        <f t="shared" si="44"/>
        <v>9.654648767857287</v>
      </c>
      <c r="DE9" s="12">
        <f t="shared" si="44"/>
        <v>9.654648767857287</v>
      </c>
      <c r="DF9" s="12">
        <f t="shared" si="44"/>
        <v>11.321315434523953</v>
      </c>
      <c r="DG9" s="12">
        <f t="shared" si="44"/>
        <v>12.583174941666869</v>
      </c>
      <c r="DH9" s="12">
        <f t="shared" si="44"/>
        <v>14.088324919986775</v>
      </c>
      <c r="DI9" s="12">
        <f t="shared" si="44"/>
        <v>15.244584225258325</v>
      </c>
      <c r="DJ9" s="12">
        <f t="shared" si="44"/>
        <v>16.360356007862844</v>
      </c>
      <c r="DK9" s="12">
        <f t="shared" si="44"/>
        <v>17.711546779999441</v>
      </c>
      <c r="DL9" s="12">
        <f t="shared" si="44"/>
        <v>18.762144920148216</v>
      </c>
      <c r="DM9" s="12">
        <f t="shared" si="44"/>
        <v>18.762144920148216</v>
      </c>
      <c r="DN9" s="12">
        <f t="shared" si="44"/>
        <v>19.262144920148216</v>
      </c>
      <c r="DO9" s="12">
        <f t="shared" si="44"/>
        <v>19.262144920148216</v>
      </c>
      <c r="DP9" s="12">
        <f t="shared" si="44"/>
        <v>19.262144920148216</v>
      </c>
      <c r="DQ9" s="12">
        <f t="shared" si="44"/>
        <v>19.262144920148216</v>
      </c>
      <c r="DR9" s="12">
        <f t="shared" si="44"/>
        <v>19.262144920148216</v>
      </c>
    </row>
    <row r="10" spans="1:122" x14ac:dyDescent="0.25">
      <c r="A10" s="45"/>
      <c r="B10" s="40"/>
      <c r="C10" s="1" t="s">
        <v>5</v>
      </c>
      <c r="D10" s="1">
        <v>3</v>
      </c>
      <c r="E10" s="5">
        <v>750000</v>
      </c>
      <c r="F10" s="8">
        <v>4</v>
      </c>
      <c r="G10" s="1">
        <v>4</v>
      </c>
      <c r="H10" s="1">
        <v>4</v>
      </c>
      <c r="I10" s="1">
        <v>5</v>
      </c>
      <c r="J10" s="1">
        <v>5</v>
      </c>
      <c r="K10" s="1">
        <v>5</v>
      </c>
      <c r="L10" s="1">
        <v>5</v>
      </c>
      <c r="M10" s="1">
        <v>3</v>
      </c>
      <c r="N10" s="1">
        <v>5</v>
      </c>
      <c r="O10" s="1">
        <v>4</v>
      </c>
      <c r="P10" s="1">
        <v>5</v>
      </c>
      <c r="Q10" s="1">
        <v>4</v>
      </c>
      <c r="R10" s="1">
        <v>2</v>
      </c>
      <c r="S10" s="1">
        <v>5</v>
      </c>
      <c r="T10" s="1">
        <v>3</v>
      </c>
      <c r="U10" s="1">
        <v>2</v>
      </c>
      <c r="V10" s="1">
        <v>2</v>
      </c>
      <c r="W10" s="1">
        <v>2</v>
      </c>
      <c r="X10" s="1">
        <v>1</v>
      </c>
      <c r="Y10" s="9">
        <v>1</v>
      </c>
      <c r="Z10" s="26"/>
      <c r="AA10" s="11">
        <f t="shared" si="6"/>
        <v>4</v>
      </c>
      <c r="AB10" s="11">
        <f t="shared" si="7"/>
        <v>8</v>
      </c>
      <c r="AC10" s="12">
        <f t="shared" si="8"/>
        <v>10.523719014285829</v>
      </c>
      <c r="AD10" s="12">
        <f t="shared" si="9"/>
        <v>13.023719014285829</v>
      </c>
      <c r="AE10" s="12">
        <f t="shared" si="10"/>
        <v>15.177101804652795</v>
      </c>
      <c r="AF10" s="12">
        <f t="shared" si="11"/>
        <v>17.111365840825503</v>
      </c>
      <c r="AG10" s="12">
        <f t="shared" si="12"/>
        <v>18.892401776365613</v>
      </c>
      <c r="AH10" s="12">
        <f t="shared" si="13"/>
        <v>19.892401776365613</v>
      </c>
      <c r="AI10" s="12">
        <f t="shared" si="14"/>
        <v>21.469726160294258</v>
      </c>
      <c r="AJ10" s="12">
        <f t="shared" si="15"/>
        <v>22.673846142950183</v>
      </c>
      <c r="AK10" s="12">
        <f t="shared" si="16"/>
        <v>24.11917027453962</v>
      </c>
      <c r="AL10" s="12">
        <f t="shared" si="17"/>
        <v>25.234942057144139</v>
      </c>
      <c r="AM10" s="12">
        <f t="shared" si="18"/>
        <v>25.775418365998778</v>
      </c>
      <c r="AN10" s="12">
        <f t="shared" si="19"/>
        <v>27.088666041184744</v>
      </c>
      <c r="AO10" s="12">
        <f t="shared" si="20"/>
        <v>27.856540115614191</v>
      </c>
      <c r="AP10" s="12">
        <f t="shared" si="21"/>
        <v>28.356540115614191</v>
      </c>
      <c r="AQ10" s="12">
        <f t="shared" si="22"/>
        <v>28.845841199850643</v>
      </c>
      <c r="AR10" s="12">
        <f t="shared" si="23"/>
        <v>29.325466132986907</v>
      </c>
      <c r="AS10" s="12">
        <f t="shared" si="24"/>
        <v>29.560875046353544</v>
      </c>
      <c r="AT10" s="12">
        <f t="shared" si="25"/>
        <v>29.792253259513302</v>
      </c>
      <c r="AV10" s="36">
        <v>8</v>
      </c>
      <c r="AW10" s="3">
        <v>21.15</v>
      </c>
      <c r="AX10" s="3">
        <v>19.68</v>
      </c>
      <c r="AY10" s="3">
        <v>18.989999999999998</v>
      </c>
      <c r="AZ10" s="1">
        <f t="shared" si="0"/>
        <v>0.9120311187905783</v>
      </c>
      <c r="BA10" s="1">
        <f t="shared" si="1"/>
        <v>0.8486417218817297</v>
      </c>
      <c r="BB10" s="1">
        <f t="shared" si="2"/>
        <v>0.81888751516941283</v>
      </c>
      <c r="BD10">
        <f t="shared" si="26"/>
        <v>23.189998196603735</v>
      </c>
      <c r="BF10" s="19">
        <v>8</v>
      </c>
      <c r="BG10" s="11">
        <f t="shared" ref="BG10:BZ10" si="45">AA24</f>
        <v>5</v>
      </c>
      <c r="BH10" s="11">
        <f t="shared" si="45"/>
        <v>10</v>
      </c>
      <c r="BI10" s="12">
        <f t="shared" si="45"/>
        <v>13.154648767857287</v>
      </c>
      <c r="BJ10" s="12">
        <f t="shared" si="45"/>
        <v>15.654648767857287</v>
      </c>
      <c r="BK10" s="12">
        <f t="shared" si="45"/>
        <v>15.654648767857287</v>
      </c>
      <c r="BL10" s="12">
        <f t="shared" si="45"/>
        <v>15.654648767857287</v>
      </c>
      <c r="BM10" s="12">
        <f t="shared" si="45"/>
        <v>15.654648767857287</v>
      </c>
      <c r="BN10" s="12">
        <f t="shared" si="45"/>
        <v>15.654648767857287</v>
      </c>
      <c r="BO10" s="12">
        <f t="shared" si="45"/>
        <v>15.654648767857287</v>
      </c>
      <c r="BP10" s="12">
        <f t="shared" si="45"/>
        <v>16.557738754849229</v>
      </c>
      <c r="BQ10" s="12">
        <f t="shared" si="45"/>
        <v>18.00306288643867</v>
      </c>
      <c r="BR10" s="12">
        <f t="shared" si="45"/>
        <v>18.00306288643867</v>
      </c>
      <c r="BS10" s="12">
        <f t="shared" si="45"/>
        <v>19.354253658575267</v>
      </c>
      <c r="BT10" s="12">
        <f t="shared" si="45"/>
        <v>20.667501333761233</v>
      </c>
      <c r="BU10" s="12">
        <f t="shared" si="45"/>
        <v>21.43537540819068</v>
      </c>
      <c r="BV10" s="12">
        <f t="shared" si="45"/>
        <v>22.68537540819068</v>
      </c>
      <c r="BW10" s="12">
        <f t="shared" si="45"/>
        <v>22.68537540819068</v>
      </c>
      <c r="BX10" s="12">
        <f t="shared" si="45"/>
        <v>23.884437741031338</v>
      </c>
      <c r="BY10" s="12">
        <f t="shared" si="45"/>
        <v>25.06148230786453</v>
      </c>
      <c r="BZ10" s="12">
        <f t="shared" si="45"/>
        <v>26.218373373663326</v>
      </c>
      <c r="CB10" s="19">
        <v>8</v>
      </c>
      <c r="CC10" s="11">
        <f t="shared" ref="CC10:CV10" si="46">AA25</f>
        <v>3</v>
      </c>
      <c r="CD10" s="11">
        <f t="shared" si="46"/>
        <v>3</v>
      </c>
      <c r="CE10" s="12">
        <f t="shared" si="46"/>
        <v>3</v>
      </c>
      <c r="CF10" s="12">
        <f t="shared" si="46"/>
        <v>5.5</v>
      </c>
      <c r="CG10" s="12">
        <f t="shared" si="46"/>
        <v>6.3613531161467858</v>
      </c>
      <c r="CH10" s="12">
        <f t="shared" si="46"/>
        <v>7.5219115378504107</v>
      </c>
      <c r="CI10" s="12">
        <f t="shared" si="46"/>
        <v>9.3029474733905211</v>
      </c>
      <c r="CJ10" s="12">
        <f t="shared" si="46"/>
        <v>9.636280806723855</v>
      </c>
      <c r="CK10" s="12">
        <f t="shared" si="46"/>
        <v>9.9517456835095839</v>
      </c>
      <c r="CL10" s="12">
        <f t="shared" si="46"/>
        <v>9.9517456835095839</v>
      </c>
      <c r="CM10" s="12">
        <f t="shared" si="46"/>
        <v>10.818940162463248</v>
      </c>
      <c r="CN10" s="12">
        <f t="shared" si="46"/>
        <v>10.818940162463248</v>
      </c>
      <c r="CO10" s="12">
        <f t="shared" si="46"/>
        <v>11.089178316890568</v>
      </c>
      <c r="CP10" s="12">
        <f t="shared" si="46"/>
        <v>11.089178316890568</v>
      </c>
      <c r="CQ10" s="12">
        <f t="shared" si="46"/>
        <v>12.368968440939645</v>
      </c>
      <c r="CR10" s="12">
        <f t="shared" si="46"/>
        <v>13.618968440939645</v>
      </c>
      <c r="CS10" s="12">
        <f t="shared" si="46"/>
        <v>13.618968440939645</v>
      </c>
      <c r="CT10" s="12">
        <f t="shared" si="46"/>
        <v>14.818030773780302</v>
      </c>
      <c r="CU10" s="12">
        <f t="shared" si="46"/>
        <v>15.995075340613493</v>
      </c>
      <c r="CV10" s="12">
        <f t="shared" si="46"/>
        <v>17.151966406412289</v>
      </c>
      <c r="CX10" s="19">
        <v>8</v>
      </c>
      <c r="CY10" s="11">
        <f t="shared" ref="CY10:DR10" si="47">AA26</f>
        <v>0</v>
      </c>
      <c r="CZ10" s="11">
        <f t="shared" si="47"/>
        <v>0</v>
      </c>
      <c r="DA10" s="12">
        <f t="shared" si="47"/>
        <v>3.154648767857287</v>
      </c>
      <c r="DB10" s="12">
        <f t="shared" si="47"/>
        <v>3.154648767857287</v>
      </c>
      <c r="DC10" s="12">
        <f t="shared" si="47"/>
        <v>5.3080315582242523</v>
      </c>
      <c r="DD10" s="12">
        <f t="shared" si="47"/>
        <v>7.2422955943969605</v>
      </c>
      <c r="DE10" s="12">
        <f t="shared" si="47"/>
        <v>7.2422955943969605</v>
      </c>
      <c r="DF10" s="12">
        <f t="shared" si="47"/>
        <v>7.2422955943969605</v>
      </c>
      <c r="DG10" s="12">
        <f t="shared" si="47"/>
        <v>8.8196199783256048</v>
      </c>
      <c r="DH10" s="12">
        <f t="shared" si="47"/>
        <v>10.324769956645511</v>
      </c>
      <c r="DI10" s="12">
        <f t="shared" si="47"/>
        <v>10.902899609281286</v>
      </c>
      <c r="DJ10" s="12">
        <f t="shared" si="47"/>
        <v>11.739728446234675</v>
      </c>
      <c r="DK10" s="12">
        <f t="shared" si="47"/>
        <v>13.090919218371274</v>
      </c>
      <c r="DL10" s="12">
        <f t="shared" si="47"/>
        <v>14.404166893557242</v>
      </c>
      <c r="DM10" s="12">
        <f t="shared" si="47"/>
        <v>14.404166893557242</v>
      </c>
      <c r="DN10" s="12">
        <f t="shared" si="47"/>
        <v>14.404166893557242</v>
      </c>
      <c r="DO10" s="12">
        <f t="shared" si="47"/>
        <v>14.404166893557242</v>
      </c>
      <c r="DP10" s="12">
        <f t="shared" si="47"/>
        <v>15.6032292263979</v>
      </c>
      <c r="DQ10" s="12">
        <f t="shared" si="47"/>
        <v>15.6032292263979</v>
      </c>
      <c r="DR10" s="12">
        <f t="shared" si="47"/>
        <v>16.760120292196696</v>
      </c>
    </row>
    <row r="11" spans="1:122" x14ac:dyDescent="0.25">
      <c r="A11" s="45"/>
      <c r="B11" s="40"/>
      <c r="C11" s="1" t="s">
        <v>6</v>
      </c>
      <c r="D11" s="1">
        <v>1</v>
      </c>
      <c r="E11" s="5">
        <v>300000</v>
      </c>
      <c r="F11" s="8">
        <v>5</v>
      </c>
      <c r="G11" s="1">
        <v>4</v>
      </c>
      <c r="H11" s="1">
        <v>2</v>
      </c>
      <c r="I11" s="1">
        <v>2</v>
      </c>
      <c r="J11" s="1">
        <v>5</v>
      </c>
      <c r="K11" s="1">
        <v>3</v>
      </c>
      <c r="L11" s="1">
        <v>3</v>
      </c>
      <c r="M11" s="1">
        <v>5</v>
      </c>
      <c r="N11" s="1">
        <v>5</v>
      </c>
      <c r="O11" s="1">
        <v>2</v>
      </c>
      <c r="P11" s="1">
        <v>1</v>
      </c>
      <c r="Q11" s="1">
        <v>3</v>
      </c>
      <c r="R11" s="1">
        <v>3</v>
      </c>
      <c r="S11" s="1">
        <v>1</v>
      </c>
      <c r="T11" s="1">
        <v>4</v>
      </c>
      <c r="U11" s="1">
        <v>2</v>
      </c>
      <c r="V11" s="1">
        <v>3</v>
      </c>
      <c r="W11" s="1">
        <v>2</v>
      </c>
      <c r="X11" s="1">
        <v>5</v>
      </c>
      <c r="Y11" s="9">
        <v>2</v>
      </c>
      <c r="Z11" s="26"/>
      <c r="AA11" s="11">
        <f t="shared" si="6"/>
        <v>5</v>
      </c>
      <c r="AB11" s="11">
        <f t="shared" si="7"/>
        <v>9</v>
      </c>
      <c r="AC11" s="12">
        <f t="shared" si="8"/>
        <v>10.261859507142916</v>
      </c>
      <c r="AD11" s="12">
        <f t="shared" si="9"/>
        <v>11.261859507142916</v>
      </c>
      <c r="AE11" s="12">
        <f t="shared" si="10"/>
        <v>13.415242297509881</v>
      </c>
      <c r="AF11" s="12">
        <f t="shared" si="11"/>
        <v>14.575800719213506</v>
      </c>
      <c r="AG11" s="12">
        <f t="shared" si="12"/>
        <v>15.644422280537572</v>
      </c>
      <c r="AH11" s="12">
        <f t="shared" si="13"/>
        <v>17.31108894720424</v>
      </c>
      <c r="AI11" s="12">
        <f t="shared" si="14"/>
        <v>18.888413331132885</v>
      </c>
      <c r="AJ11" s="12">
        <f t="shared" si="15"/>
        <v>19.490473322460847</v>
      </c>
      <c r="AK11" s="12">
        <f t="shared" si="16"/>
        <v>19.779538148778734</v>
      </c>
      <c r="AL11" s="12">
        <f t="shared" si="17"/>
        <v>20.616366985732125</v>
      </c>
      <c r="AM11" s="12">
        <f t="shared" si="18"/>
        <v>21.427081449014082</v>
      </c>
      <c r="AN11" s="12">
        <f t="shared" si="19"/>
        <v>21.689730984051277</v>
      </c>
      <c r="AO11" s="12">
        <f t="shared" si="20"/>
        <v>22.713563083290538</v>
      </c>
      <c r="AP11" s="12">
        <f t="shared" si="21"/>
        <v>23.213563083290538</v>
      </c>
      <c r="AQ11" s="12">
        <f t="shared" si="22"/>
        <v>23.947514709645215</v>
      </c>
      <c r="AR11" s="12">
        <f t="shared" si="23"/>
        <v>24.42713964278148</v>
      </c>
      <c r="AS11" s="12">
        <f t="shared" si="24"/>
        <v>25.604184209614672</v>
      </c>
      <c r="AT11" s="12">
        <f t="shared" si="25"/>
        <v>26.066940635934191</v>
      </c>
      <c r="AV11" s="36">
        <v>9</v>
      </c>
      <c r="AW11" s="3">
        <v>22.49</v>
      </c>
      <c r="AX11" s="3">
        <v>21.05</v>
      </c>
      <c r="AY11" s="3">
        <v>20.22</v>
      </c>
      <c r="AZ11" s="1">
        <f t="shared" si="0"/>
        <v>0.90805132152950585</v>
      </c>
      <c r="BA11" s="1">
        <f t="shared" si="1"/>
        <v>0.84991019645158294</v>
      </c>
      <c r="BB11" s="1">
        <f t="shared" si="2"/>
        <v>0.81639829796916885</v>
      </c>
      <c r="BD11">
        <f t="shared" si="26"/>
        <v>24.76732258053238</v>
      </c>
      <c r="BF11" s="19">
        <v>9</v>
      </c>
      <c r="BG11" s="11">
        <f t="shared" ref="BG11:BZ11" si="48">AA27</f>
        <v>5</v>
      </c>
      <c r="BH11" s="11">
        <f t="shared" si="48"/>
        <v>8</v>
      </c>
      <c r="BI11" s="12">
        <f t="shared" si="48"/>
        <v>11.154648767857287</v>
      </c>
      <c r="BJ11" s="12">
        <f t="shared" si="48"/>
        <v>13.654648767857287</v>
      </c>
      <c r="BK11" s="12">
        <f t="shared" si="48"/>
        <v>15.808031558224252</v>
      </c>
      <c r="BL11" s="12">
        <f t="shared" si="48"/>
        <v>17.74229559439696</v>
      </c>
      <c r="BM11" s="12">
        <f t="shared" si="48"/>
        <v>19.523331529937071</v>
      </c>
      <c r="BN11" s="12">
        <f t="shared" si="48"/>
        <v>21.189998196603739</v>
      </c>
      <c r="BO11" s="12">
        <f t="shared" si="48"/>
        <v>22.767322580532383</v>
      </c>
      <c r="BP11" s="12">
        <f t="shared" si="48"/>
        <v>23.670412567524327</v>
      </c>
      <c r="BQ11" s="12">
        <f t="shared" si="48"/>
        <v>25.115736699113768</v>
      </c>
      <c r="BR11" s="12">
        <f t="shared" si="48"/>
        <v>26.510451427369418</v>
      </c>
      <c r="BS11" s="12">
        <f t="shared" si="48"/>
        <v>27.861642199506015</v>
      </c>
      <c r="BT11" s="12">
        <f t="shared" si="48"/>
        <v>28.91224033965479</v>
      </c>
      <c r="BU11" s="12">
        <f t="shared" si="48"/>
        <v>29.680114414084237</v>
      </c>
      <c r="BV11" s="12">
        <f t="shared" si="48"/>
        <v>30.930114414084237</v>
      </c>
      <c r="BW11" s="12">
        <f t="shared" si="48"/>
        <v>31.90871658255714</v>
      </c>
      <c r="BX11" s="12">
        <f t="shared" si="48"/>
        <v>32.867966448829669</v>
      </c>
      <c r="BY11" s="12">
        <f t="shared" si="48"/>
        <v>34.045011015662858</v>
      </c>
      <c r="BZ11" s="12">
        <f t="shared" si="48"/>
        <v>35.201902081461654</v>
      </c>
      <c r="CB11" s="19">
        <v>9</v>
      </c>
      <c r="CC11" s="11">
        <f t="shared" ref="CC11:CV11" si="49">AA28</f>
        <v>5</v>
      </c>
      <c r="CD11" s="11">
        <f t="shared" si="49"/>
        <v>10</v>
      </c>
      <c r="CE11" s="12">
        <f t="shared" si="49"/>
        <v>13.154648767857287</v>
      </c>
      <c r="CF11" s="12">
        <f t="shared" si="49"/>
        <v>15.654648767857287</v>
      </c>
      <c r="CG11" s="12">
        <f t="shared" si="49"/>
        <v>16.085325325930679</v>
      </c>
      <c r="CH11" s="12">
        <f t="shared" si="49"/>
        <v>17.245883747634302</v>
      </c>
      <c r="CI11" s="12">
        <f t="shared" si="49"/>
        <v>19.026919683174413</v>
      </c>
      <c r="CJ11" s="12">
        <f t="shared" si="49"/>
        <v>20.69358634984108</v>
      </c>
      <c r="CK11" s="12">
        <f t="shared" si="49"/>
        <v>22.270910733769725</v>
      </c>
      <c r="CL11" s="12">
        <f t="shared" si="49"/>
        <v>23.174000720761669</v>
      </c>
      <c r="CM11" s="12">
        <f t="shared" si="49"/>
        <v>24.041195199715332</v>
      </c>
      <c r="CN11" s="12">
        <f t="shared" si="49"/>
        <v>25.435909927970982</v>
      </c>
      <c r="CO11" s="12">
        <f t="shared" si="49"/>
        <v>26.78710070010758</v>
      </c>
      <c r="CP11" s="12">
        <f t="shared" si="49"/>
        <v>27.049750235144774</v>
      </c>
      <c r="CQ11" s="12">
        <f t="shared" si="49"/>
        <v>27.817624309574221</v>
      </c>
      <c r="CR11" s="12">
        <f t="shared" si="49"/>
        <v>28.817624309574221</v>
      </c>
      <c r="CS11" s="12">
        <f t="shared" si="49"/>
        <v>29.796226478047124</v>
      </c>
      <c r="CT11" s="12">
        <f t="shared" si="49"/>
        <v>30.995288810887782</v>
      </c>
      <c r="CU11" s="12">
        <f t="shared" si="49"/>
        <v>32.172333377720975</v>
      </c>
      <c r="CV11" s="12">
        <f t="shared" si="49"/>
        <v>33.097846230360012</v>
      </c>
      <c r="CX11" s="19">
        <v>9</v>
      </c>
      <c r="CY11" s="11">
        <f t="shared" ref="CY11:DR11" si="50">AA29</f>
        <v>1</v>
      </c>
      <c r="CZ11" s="11">
        <f t="shared" si="50"/>
        <v>4</v>
      </c>
      <c r="DA11" s="12">
        <f t="shared" si="50"/>
        <v>5.8927892607143724</v>
      </c>
      <c r="DB11" s="12">
        <f t="shared" si="50"/>
        <v>8.3927892607143733</v>
      </c>
      <c r="DC11" s="12">
        <f t="shared" si="50"/>
        <v>10.115495493007945</v>
      </c>
      <c r="DD11" s="12">
        <f t="shared" si="50"/>
        <v>11.27605391471157</v>
      </c>
      <c r="DE11" s="12">
        <f t="shared" si="50"/>
        <v>13.05708985025168</v>
      </c>
      <c r="DF11" s="12">
        <f t="shared" si="50"/>
        <v>14.723756516918346</v>
      </c>
      <c r="DG11" s="12">
        <f t="shared" si="50"/>
        <v>15.670151147275533</v>
      </c>
      <c r="DH11" s="12">
        <f t="shared" si="50"/>
        <v>16.874271129931458</v>
      </c>
      <c r="DI11" s="12">
        <f t="shared" si="50"/>
        <v>18.319595261520895</v>
      </c>
      <c r="DJ11" s="12">
        <f t="shared" si="50"/>
        <v>18.598538207172027</v>
      </c>
      <c r="DK11" s="12">
        <f t="shared" si="50"/>
        <v>18.868776361599345</v>
      </c>
      <c r="DL11" s="12">
        <f t="shared" si="50"/>
        <v>20.182024036785311</v>
      </c>
      <c r="DM11" s="12">
        <f t="shared" si="50"/>
        <v>21.205856136024572</v>
      </c>
      <c r="DN11" s="12">
        <f t="shared" si="50"/>
        <v>22.455856136024572</v>
      </c>
      <c r="DO11" s="12">
        <f t="shared" si="50"/>
        <v>23.18980776237925</v>
      </c>
      <c r="DP11" s="12">
        <f t="shared" si="50"/>
        <v>24.388870095219907</v>
      </c>
      <c r="DQ11" s="12">
        <f t="shared" si="50"/>
        <v>25.095096835319822</v>
      </c>
      <c r="DR11" s="12">
        <f t="shared" si="50"/>
        <v>26.251987901118618</v>
      </c>
    </row>
    <row r="12" spans="1:122" x14ac:dyDescent="0.25">
      <c r="A12" s="45">
        <v>4</v>
      </c>
      <c r="B12" s="40" t="s">
        <v>11</v>
      </c>
      <c r="C12" s="1" t="s">
        <v>4</v>
      </c>
      <c r="D12" s="1">
        <v>2</v>
      </c>
      <c r="E12" s="5">
        <v>159000</v>
      </c>
      <c r="F12" s="8">
        <v>5</v>
      </c>
      <c r="G12" s="1">
        <v>5</v>
      </c>
      <c r="H12" s="1">
        <v>5</v>
      </c>
      <c r="I12" s="1">
        <v>5</v>
      </c>
      <c r="J12" s="1">
        <v>5</v>
      </c>
      <c r="K12" s="1">
        <v>5</v>
      </c>
      <c r="L12" s="1">
        <v>5</v>
      </c>
      <c r="M12" s="1">
        <v>5</v>
      </c>
      <c r="N12" s="1">
        <v>5</v>
      </c>
      <c r="O12" s="1">
        <v>5</v>
      </c>
      <c r="P12" s="1">
        <v>4</v>
      </c>
      <c r="Q12" s="1">
        <v>3</v>
      </c>
      <c r="R12" s="1">
        <v>3</v>
      </c>
      <c r="S12" s="1">
        <v>1</v>
      </c>
      <c r="T12" s="1">
        <v>3</v>
      </c>
      <c r="U12" s="1">
        <v>2</v>
      </c>
      <c r="V12" s="1">
        <v>5</v>
      </c>
      <c r="W12" s="1">
        <v>3</v>
      </c>
      <c r="X12" s="1">
        <v>5</v>
      </c>
      <c r="Y12" s="9">
        <v>1</v>
      </c>
      <c r="Z12" s="26"/>
      <c r="AA12" s="11">
        <f t="shared" si="6"/>
        <v>5</v>
      </c>
      <c r="AB12" s="11">
        <f t="shared" si="7"/>
        <v>10</v>
      </c>
      <c r="AC12" s="12">
        <f t="shared" si="8"/>
        <v>13.154648767857287</v>
      </c>
      <c r="AD12" s="12">
        <f t="shared" si="9"/>
        <v>15.654648767857287</v>
      </c>
      <c r="AE12" s="12">
        <f t="shared" si="10"/>
        <v>17.808031558224251</v>
      </c>
      <c r="AF12" s="12">
        <f t="shared" si="11"/>
        <v>19.742295594396957</v>
      </c>
      <c r="AG12" s="12">
        <f t="shared" si="12"/>
        <v>21.523331529937067</v>
      </c>
      <c r="AH12" s="12">
        <f t="shared" si="13"/>
        <v>23.189998196603735</v>
      </c>
      <c r="AI12" s="12">
        <f t="shared" si="14"/>
        <v>24.76732258053238</v>
      </c>
      <c r="AJ12" s="12">
        <f t="shared" si="15"/>
        <v>26.272472558852286</v>
      </c>
      <c r="AK12" s="12">
        <f t="shared" si="16"/>
        <v>27.428731864123836</v>
      </c>
      <c r="AL12" s="12">
        <f t="shared" si="17"/>
        <v>28.265560701077227</v>
      </c>
      <c r="AM12" s="12">
        <f t="shared" si="18"/>
        <v>29.076275164359185</v>
      </c>
      <c r="AN12" s="12">
        <f t="shared" si="19"/>
        <v>29.338924699396379</v>
      </c>
      <c r="AO12" s="12">
        <f t="shared" si="20"/>
        <v>30.106798773825826</v>
      </c>
      <c r="AP12" s="12">
        <f t="shared" si="21"/>
        <v>30.606798773825826</v>
      </c>
      <c r="AQ12" s="12">
        <f t="shared" si="22"/>
        <v>31.830051484416956</v>
      </c>
      <c r="AR12" s="12">
        <f t="shared" si="23"/>
        <v>32.549488884121352</v>
      </c>
      <c r="AS12" s="12">
        <f t="shared" si="24"/>
        <v>33.726533450954541</v>
      </c>
      <c r="AT12" s="12">
        <f t="shared" si="25"/>
        <v>33.957911664114299</v>
      </c>
      <c r="AV12" s="36">
        <v>10</v>
      </c>
      <c r="AW12" s="3">
        <v>23.83</v>
      </c>
      <c r="AX12" s="3">
        <v>22.22</v>
      </c>
      <c r="AY12" s="3">
        <v>21.39</v>
      </c>
      <c r="AZ12" s="1">
        <f t="shared" si="0"/>
        <v>0.90703301513091439</v>
      </c>
      <c r="BA12" s="1">
        <f t="shared" si="1"/>
        <v>0.84575214419676537</v>
      </c>
      <c r="BB12" s="1">
        <f t="shared" si="2"/>
        <v>0.81416014241083767</v>
      </c>
      <c r="BD12">
        <f t="shared" si="26"/>
        <v>26.272472558852286</v>
      </c>
      <c r="BF12" s="19">
        <v>10</v>
      </c>
      <c r="BG12" s="11">
        <f t="shared" ref="BG12:BZ12" si="51">AA30</f>
        <v>5</v>
      </c>
      <c r="BH12" s="11">
        <f t="shared" si="51"/>
        <v>10</v>
      </c>
      <c r="BI12" s="12">
        <f t="shared" si="51"/>
        <v>13.154648767857287</v>
      </c>
      <c r="BJ12" s="12">
        <f t="shared" si="51"/>
        <v>15.654648767857287</v>
      </c>
      <c r="BK12" s="12">
        <f t="shared" si="51"/>
        <v>17.808031558224251</v>
      </c>
      <c r="BL12" s="12">
        <f t="shared" si="51"/>
        <v>19.742295594396957</v>
      </c>
      <c r="BM12" s="12">
        <f t="shared" si="51"/>
        <v>21.523331529937067</v>
      </c>
      <c r="BN12" s="12">
        <f t="shared" si="51"/>
        <v>23.189998196603735</v>
      </c>
      <c r="BO12" s="12">
        <f t="shared" si="51"/>
        <v>24.76732258053238</v>
      </c>
      <c r="BP12" s="12">
        <f t="shared" si="51"/>
        <v>26.272472558852286</v>
      </c>
      <c r="BQ12" s="12">
        <f t="shared" si="51"/>
        <v>27.717796690441723</v>
      </c>
      <c r="BR12" s="12">
        <f t="shared" si="51"/>
        <v>29.112511418697373</v>
      </c>
      <c r="BS12" s="12">
        <f t="shared" si="51"/>
        <v>30.46370219083397</v>
      </c>
      <c r="BT12" s="12">
        <f t="shared" si="51"/>
        <v>31.776949866019937</v>
      </c>
      <c r="BU12" s="12">
        <f t="shared" si="51"/>
        <v>32.544823940449383</v>
      </c>
      <c r="BV12" s="12">
        <f t="shared" si="51"/>
        <v>33.794823940449383</v>
      </c>
      <c r="BW12" s="12">
        <f t="shared" si="51"/>
        <v>34.528775566804065</v>
      </c>
      <c r="BX12" s="12">
        <f t="shared" si="51"/>
        <v>35.727837899644719</v>
      </c>
      <c r="BY12" s="12">
        <f t="shared" si="51"/>
        <v>36.904882466477908</v>
      </c>
      <c r="BZ12" s="12">
        <f t="shared" si="51"/>
        <v>37.599017105957188</v>
      </c>
      <c r="CB12" s="19">
        <v>10</v>
      </c>
      <c r="CC12" s="11">
        <f t="shared" ref="CC12:CV12" si="52">AA31</f>
        <v>5</v>
      </c>
      <c r="CD12" s="11">
        <f t="shared" si="52"/>
        <v>10</v>
      </c>
      <c r="CE12" s="12">
        <f t="shared" si="52"/>
        <v>12.523719014285829</v>
      </c>
      <c r="CF12" s="12">
        <f t="shared" si="52"/>
        <v>15.023719014285829</v>
      </c>
      <c r="CG12" s="12">
        <f t="shared" si="52"/>
        <v>17.177101804652793</v>
      </c>
      <c r="CH12" s="12">
        <f t="shared" si="52"/>
        <v>18.724513033590959</v>
      </c>
      <c r="CI12" s="12">
        <f t="shared" si="52"/>
        <v>20.50554896913107</v>
      </c>
      <c r="CJ12" s="12">
        <f t="shared" si="52"/>
        <v>22.172215635797738</v>
      </c>
      <c r="CK12" s="12">
        <f t="shared" si="52"/>
        <v>23.749540019726382</v>
      </c>
      <c r="CL12" s="12">
        <f t="shared" si="52"/>
        <v>24.953660002382307</v>
      </c>
      <c r="CM12" s="12">
        <f t="shared" si="52"/>
        <v>24.953660002382307</v>
      </c>
      <c r="CN12" s="12">
        <f t="shared" si="52"/>
        <v>26.348374730637957</v>
      </c>
      <c r="CO12" s="12">
        <f t="shared" si="52"/>
        <v>27.429327348347236</v>
      </c>
      <c r="CP12" s="12">
        <f t="shared" si="52"/>
        <v>28.742575023533202</v>
      </c>
      <c r="CQ12" s="12">
        <f t="shared" si="52"/>
        <v>30.022365147582281</v>
      </c>
      <c r="CR12" s="12">
        <f t="shared" si="52"/>
        <v>31.022365147582281</v>
      </c>
      <c r="CS12" s="12">
        <f t="shared" si="52"/>
        <v>32.245617858173411</v>
      </c>
      <c r="CT12" s="12">
        <f t="shared" si="52"/>
        <v>32.965055257877808</v>
      </c>
      <c r="CU12" s="12">
        <f t="shared" si="52"/>
        <v>34.142099824710996</v>
      </c>
      <c r="CV12" s="12">
        <f t="shared" si="52"/>
        <v>35.298990890509792</v>
      </c>
      <c r="CX12" s="19">
        <v>10</v>
      </c>
      <c r="CY12" s="11">
        <f t="shared" ref="CY12:DR12" si="53">AA32</f>
        <v>5</v>
      </c>
      <c r="CZ12" s="11">
        <f t="shared" si="53"/>
        <v>10</v>
      </c>
      <c r="DA12" s="12">
        <f t="shared" si="53"/>
        <v>13.154648767857287</v>
      </c>
      <c r="DB12" s="12">
        <f t="shared" si="53"/>
        <v>15.654648767857287</v>
      </c>
      <c r="DC12" s="12">
        <f t="shared" si="53"/>
        <v>17.808031558224251</v>
      </c>
      <c r="DD12" s="12">
        <f t="shared" si="53"/>
        <v>19.355442787162417</v>
      </c>
      <c r="DE12" s="12">
        <f t="shared" si="53"/>
        <v>20.780271535594505</v>
      </c>
      <c r="DF12" s="12">
        <f t="shared" si="53"/>
        <v>22.113604868927837</v>
      </c>
      <c r="DG12" s="12">
        <f t="shared" si="53"/>
        <v>23.690929252856481</v>
      </c>
      <c r="DH12" s="12">
        <f t="shared" si="53"/>
        <v>25.196079231176387</v>
      </c>
      <c r="DI12" s="12">
        <f t="shared" si="53"/>
        <v>25.196079231176387</v>
      </c>
      <c r="DJ12" s="12">
        <f t="shared" si="53"/>
        <v>26.590793959432037</v>
      </c>
      <c r="DK12" s="12">
        <f t="shared" si="53"/>
        <v>27.401508422713995</v>
      </c>
      <c r="DL12" s="12">
        <f t="shared" si="53"/>
        <v>28.189457027825576</v>
      </c>
      <c r="DM12" s="12">
        <f t="shared" si="53"/>
        <v>28.189457027825576</v>
      </c>
      <c r="DN12" s="12">
        <f t="shared" si="53"/>
        <v>29.439457027825576</v>
      </c>
      <c r="DO12" s="12">
        <f t="shared" si="53"/>
        <v>30.662709738416705</v>
      </c>
      <c r="DP12" s="12">
        <f t="shared" si="53"/>
        <v>31.382147138121098</v>
      </c>
      <c r="DQ12" s="12">
        <f t="shared" si="53"/>
        <v>32.559191704954287</v>
      </c>
      <c r="DR12" s="12">
        <f t="shared" si="53"/>
        <v>32.559191704954287</v>
      </c>
    </row>
    <row r="13" spans="1:122" x14ac:dyDescent="0.25">
      <c r="A13" s="45"/>
      <c r="B13" s="40"/>
      <c r="C13" s="1" t="s">
        <v>5</v>
      </c>
      <c r="D13" s="1">
        <v>4</v>
      </c>
      <c r="E13" s="5">
        <v>20800000</v>
      </c>
      <c r="F13" s="8">
        <v>2</v>
      </c>
      <c r="G13" s="1">
        <v>2</v>
      </c>
      <c r="H13" s="1">
        <v>2</v>
      </c>
      <c r="I13" s="1">
        <v>5</v>
      </c>
      <c r="J13" s="1">
        <v>2</v>
      </c>
      <c r="K13" s="1">
        <v>5</v>
      </c>
      <c r="L13" s="1">
        <v>5</v>
      </c>
      <c r="M13" s="1">
        <v>2</v>
      </c>
      <c r="N13" s="1">
        <v>2</v>
      </c>
      <c r="O13" s="1">
        <v>1</v>
      </c>
      <c r="P13" s="1">
        <v>2</v>
      </c>
      <c r="Q13" s="1">
        <v>5</v>
      </c>
      <c r="R13" s="1">
        <v>5</v>
      </c>
      <c r="S13" s="1">
        <v>5</v>
      </c>
      <c r="T13" s="1">
        <v>3</v>
      </c>
      <c r="U13" s="1">
        <v>3</v>
      </c>
      <c r="V13" s="1">
        <v>2</v>
      </c>
      <c r="W13" s="1">
        <v>5</v>
      </c>
      <c r="X13" s="1">
        <v>5</v>
      </c>
      <c r="Y13" s="9">
        <v>2</v>
      </c>
      <c r="Z13" s="26"/>
      <c r="AA13" s="11">
        <f t="shared" si="6"/>
        <v>2</v>
      </c>
      <c r="AB13" s="11">
        <f t="shared" si="7"/>
        <v>4</v>
      </c>
      <c r="AC13" s="12">
        <f t="shared" si="8"/>
        <v>5.2618595071429146</v>
      </c>
      <c r="AD13" s="12">
        <f t="shared" si="9"/>
        <v>7.7618595071429146</v>
      </c>
      <c r="AE13" s="12">
        <f t="shared" si="10"/>
        <v>8.6232126232897013</v>
      </c>
      <c r="AF13" s="12">
        <f t="shared" si="11"/>
        <v>10.557476659462409</v>
      </c>
      <c r="AG13" s="12">
        <f t="shared" si="12"/>
        <v>12.33851259500252</v>
      </c>
      <c r="AH13" s="12">
        <f t="shared" si="13"/>
        <v>13.005179261669186</v>
      </c>
      <c r="AI13" s="12">
        <f t="shared" si="14"/>
        <v>13.636109015240644</v>
      </c>
      <c r="AJ13" s="12">
        <f t="shared" si="15"/>
        <v>13.937139010904625</v>
      </c>
      <c r="AK13" s="12">
        <f t="shared" si="16"/>
        <v>14.5152686635404</v>
      </c>
      <c r="AL13" s="12">
        <f t="shared" si="17"/>
        <v>15.90998339179605</v>
      </c>
      <c r="AM13" s="12">
        <f t="shared" si="18"/>
        <v>17.261174163932647</v>
      </c>
      <c r="AN13" s="12">
        <f t="shared" si="19"/>
        <v>18.574421839118614</v>
      </c>
      <c r="AO13" s="12">
        <f t="shared" si="20"/>
        <v>19.34229591354806</v>
      </c>
      <c r="AP13" s="12">
        <f t="shared" si="21"/>
        <v>20.09229591354806</v>
      </c>
      <c r="AQ13" s="12">
        <f t="shared" si="22"/>
        <v>20.581596997784512</v>
      </c>
      <c r="AR13" s="12">
        <f t="shared" si="23"/>
        <v>21.78065933062517</v>
      </c>
      <c r="AS13" s="12">
        <f t="shared" si="24"/>
        <v>22.957703897458362</v>
      </c>
      <c r="AT13" s="12">
        <f t="shared" si="25"/>
        <v>23.420460323777881</v>
      </c>
      <c r="AV13" s="36">
        <v>11</v>
      </c>
      <c r="AW13" s="3">
        <v>25.13</v>
      </c>
      <c r="AX13" s="3">
        <v>23.13</v>
      </c>
      <c r="AY13" s="3">
        <v>22.03</v>
      </c>
      <c r="AZ13" s="1">
        <f t="shared" si="0"/>
        <v>0.90663772018595878</v>
      </c>
      <c r="BA13" s="1">
        <f t="shared" si="1"/>
        <v>0.83448191276964701</v>
      </c>
      <c r="BB13" s="1">
        <f t="shared" si="2"/>
        <v>0.79479621869067552</v>
      </c>
      <c r="BD13">
        <f t="shared" si="26"/>
        <v>27.717796690441723</v>
      </c>
      <c r="BF13" s="19">
        <v>11</v>
      </c>
      <c r="BG13" s="11">
        <f t="shared" ref="BG13:BZ13" si="54">AA33</f>
        <v>5</v>
      </c>
      <c r="BH13" s="11">
        <f t="shared" si="54"/>
        <v>10</v>
      </c>
      <c r="BI13" s="12">
        <f t="shared" si="54"/>
        <v>13.154648767857287</v>
      </c>
      <c r="BJ13" s="12">
        <f t="shared" si="54"/>
        <v>15.654648767857287</v>
      </c>
      <c r="BK13" s="12">
        <f t="shared" si="54"/>
        <v>17.808031558224251</v>
      </c>
      <c r="BL13" s="12">
        <f t="shared" si="54"/>
        <v>19.742295594396957</v>
      </c>
      <c r="BM13" s="12">
        <f t="shared" si="54"/>
        <v>21.523331529937067</v>
      </c>
      <c r="BN13" s="12">
        <f t="shared" si="54"/>
        <v>22.856664863270399</v>
      </c>
      <c r="BO13" s="12">
        <f t="shared" si="54"/>
        <v>24.433989247199044</v>
      </c>
      <c r="BP13" s="12">
        <f t="shared" si="54"/>
        <v>25.93913922551895</v>
      </c>
      <c r="BQ13" s="12">
        <f t="shared" si="54"/>
        <v>27.384463357108388</v>
      </c>
      <c r="BR13" s="12">
        <f t="shared" si="54"/>
        <v>28.779178085364038</v>
      </c>
      <c r="BS13" s="12">
        <f t="shared" si="54"/>
        <v>29.589892548645995</v>
      </c>
      <c r="BT13" s="12">
        <f t="shared" si="54"/>
        <v>30.903140223831961</v>
      </c>
      <c r="BU13" s="12">
        <f t="shared" si="54"/>
        <v>32.18293034788104</v>
      </c>
      <c r="BV13" s="12">
        <f t="shared" si="54"/>
        <v>32.43293034788104</v>
      </c>
      <c r="BW13" s="12">
        <f t="shared" si="54"/>
        <v>33.656183058472173</v>
      </c>
      <c r="BX13" s="12">
        <f t="shared" si="54"/>
        <v>33.895995525040306</v>
      </c>
      <c r="BY13" s="12">
        <f t="shared" si="54"/>
        <v>35.073040091873494</v>
      </c>
      <c r="BZ13" s="12">
        <f t="shared" si="54"/>
        <v>36.22993115767229</v>
      </c>
      <c r="CB13" s="19">
        <v>11</v>
      </c>
      <c r="CC13" s="11">
        <f t="shared" ref="CC13:CV13" si="55">AA34</f>
        <v>5</v>
      </c>
      <c r="CD13" s="11">
        <f t="shared" si="55"/>
        <v>7</v>
      </c>
      <c r="CE13" s="12">
        <f t="shared" si="55"/>
        <v>10.154648767857287</v>
      </c>
      <c r="CF13" s="12">
        <f t="shared" si="55"/>
        <v>12.654648767857287</v>
      </c>
      <c r="CG13" s="12">
        <f t="shared" si="55"/>
        <v>13.085325325930681</v>
      </c>
      <c r="CH13" s="12">
        <f t="shared" si="55"/>
        <v>14.245883747634306</v>
      </c>
      <c r="CI13" s="12">
        <f t="shared" si="55"/>
        <v>16.026919683174416</v>
      </c>
      <c r="CJ13" s="12">
        <f t="shared" si="55"/>
        <v>17.693586349841084</v>
      </c>
      <c r="CK13" s="12">
        <f t="shared" si="55"/>
        <v>18.639980980198271</v>
      </c>
      <c r="CL13" s="12">
        <f t="shared" si="55"/>
        <v>20.145130958518177</v>
      </c>
      <c r="CM13" s="12">
        <f t="shared" si="55"/>
        <v>21.590455090107618</v>
      </c>
      <c r="CN13" s="12">
        <f t="shared" si="55"/>
        <v>21.590455090107618</v>
      </c>
      <c r="CO13" s="12">
        <f t="shared" si="55"/>
        <v>22.130931398962257</v>
      </c>
      <c r="CP13" s="12">
        <f t="shared" si="55"/>
        <v>22.918880004073838</v>
      </c>
      <c r="CQ13" s="12">
        <f t="shared" si="55"/>
        <v>22.918880004073838</v>
      </c>
      <c r="CR13" s="12">
        <f t="shared" si="55"/>
        <v>24.168880004073838</v>
      </c>
      <c r="CS13" s="12">
        <f t="shared" si="55"/>
        <v>24.168880004073838</v>
      </c>
      <c r="CT13" s="12">
        <f t="shared" si="55"/>
        <v>24.648504937210102</v>
      </c>
      <c r="CU13" s="12">
        <f t="shared" si="55"/>
        <v>25.354731677310017</v>
      </c>
      <c r="CV13" s="12">
        <f t="shared" si="55"/>
        <v>26.048866316789294</v>
      </c>
      <c r="CX13" s="19">
        <v>11</v>
      </c>
      <c r="CY13" s="11">
        <f t="shared" ref="CY13:DR13" si="56">AA35</f>
        <v>5</v>
      </c>
      <c r="CZ13" s="11">
        <f t="shared" si="56"/>
        <v>5</v>
      </c>
      <c r="DA13" s="12">
        <f t="shared" si="56"/>
        <v>8.154648767857287</v>
      </c>
      <c r="DB13" s="12">
        <f t="shared" si="56"/>
        <v>9.654648767857287</v>
      </c>
      <c r="DC13" s="12">
        <f t="shared" si="56"/>
        <v>10.085325325930681</v>
      </c>
      <c r="DD13" s="12">
        <f t="shared" si="56"/>
        <v>11.632736554868847</v>
      </c>
      <c r="DE13" s="12">
        <f t="shared" si="56"/>
        <v>13.413772490408958</v>
      </c>
      <c r="DF13" s="12">
        <f t="shared" si="56"/>
        <v>15.080439157075624</v>
      </c>
      <c r="DG13" s="12">
        <f t="shared" si="56"/>
        <v>15.080439157075624</v>
      </c>
      <c r="DH13" s="12">
        <f t="shared" si="56"/>
        <v>15.983529144067568</v>
      </c>
      <c r="DI13" s="12">
        <f t="shared" si="56"/>
        <v>15.983529144067568</v>
      </c>
      <c r="DJ13" s="12">
        <f t="shared" si="56"/>
        <v>16.541415035369827</v>
      </c>
      <c r="DK13" s="12">
        <f t="shared" si="56"/>
        <v>16.541415035369827</v>
      </c>
      <c r="DL13" s="12">
        <f t="shared" si="56"/>
        <v>16.541415035369827</v>
      </c>
      <c r="DM13" s="12">
        <f t="shared" si="56"/>
        <v>17.053331084989459</v>
      </c>
      <c r="DN13" s="12">
        <f t="shared" si="56"/>
        <v>17.053331084989459</v>
      </c>
      <c r="DO13" s="12">
        <f t="shared" si="56"/>
        <v>17.297981627107685</v>
      </c>
      <c r="DP13" s="12">
        <f t="shared" si="56"/>
        <v>17.297981627107685</v>
      </c>
      <c r="DQ13" s="12">
        <f t="shared" si="56"/>
        <v>17.297981627107685</v>
      </c>
      <c r="DR13" s="12">
        <f t="shared" si="56"/>
        <v>17.529359840267443</v>
      </c>
    </row>
    <row r="14" spans="1:122" x14ac:dyDescent="0.25">
      <c r="A14" s="45"/>
      <c r="B14" s="40"/>
      <c r="C14" s="1" t="s">
        <v>6</v>
      </c>
      <c r="D14" s="1">
        <v>3</v>
      </c>
      <c r="E14" s="5">
        <v>11000000</v>
      </c>
      <c r="F14" s="8">
        <v>4</v>
      </c>
      <c r="G14" s="1">
        <v>4</v>
      </c>
      <c r="H14" s="1">
        <v>5</v>
      </c>
      <c r="I14" s="1">
        <v>5</v>
      </c>
      <c r="J14" s="1">
        <v>5</v>
      </c>
      <c r="K14" s="1">
        <v>3</v>
      </c>
      <c r="L14" s="1">
        <v>5</v>
      </c>
      <c r="M14" s="1">
        <v>2</v>
      </c>
      <c r="N14" s="1">
        <v>2</v>
      </c>
      <c r="O14" s="1">
        <v>0</v>
      </c>
      <c r="P14" s="1">
        <v>5</v>
      </c>
      <c r="Q14" s="1">
        <v>0</v>
      </c>
      <c r="R14" s="1">
        <v>5</v>
      </c>
      <c r="S14" s="1">
        <v>3</v>
      </c>
      <c r="T14" s="1">
        <v>4</v>
      </c>
      <c r="U14" s="1">
        <v>5</v>
      </c>
      <c r="V14" s="1">
        <v>5</v>
      </c>
      <c r="W14" s="1">
        <v>5</v>
      </c>
      <c r="X14" s="1">
        <v>1</v>
      </c>
      <c r="Y14" s="9">
        <v>4</v>
      </c>
      <c r="Z14" s="26"/>
      <c r="AA14" s="11">
        <f t="shared" si="6"/>
        <v>4</v>
      </c>
      <c r="AB14" s="11">
        <f t="shared" si="7"/>
        <v>8</v>
      </c>
      <c r="AC14" s="12">
        <f t="shared" si="8"/>
        <v>11.154648767857287</v>
      </c>
      <c r="AD14" s="12">
        <f t="shared" si="9"/>
        <v>13.654648767857287</v>
      </c>
      <c r="AE14" s="12">
        <f t="shared" si="10"/>
        <v>15.808031558224252</v>
      </c>
      <c r="AF14" s="12">
        <f t="shared" si="11"/>
        <v>16.968589979927877</v>
      </c>
      <c r="AG14" s="12">
        <f t="shared" si="12"/>
        <v>18.749625915467988</v>
      </c>
      <c r="AH14" s="12">
        <f t="shared" si="13"/>
        <v>19.416292582134655</v>
      </c>
      <c r="AI14" s="12">
        <f t="shared" si="14"/>
        <v>20.047222335706113</v>
      </c>
      <c r="AJ14" s="12">
        <f t="shared" si="15"/>
        <v>20.047222335706113</v>
      </c>
      <c r="AK14" s="12">
        <f t="shared" si="16"/>
        <v>21.492546467295554</v>
      </c>
      <c r="AL14" s="12">
        <f t="shared" si="17"/>
        <v>21.492546467295554</v>
      </c>
      <c r="AM14" s="12">
        <f t="shared" si="18"/>
        <v>22.843737239432151</v>
      </c>
      <c r="AN14" s="12">
        <f t="shared" si="19"/>
        <v>23.631685844543732</v>
      </c>
      <c r="AO14" s="12">
        <f t="shared" si="20"/>
        <v>24.655517943782993</v>
      </c>
      <c r="AP14" s="12">
        <f t="shared" si="21"/>
        <v>25.905517943782993</v>
      </c>
      <c r="AQ14" s="12">
        <f t="shared" si="22"/>
        <v>27.128770654374122</v>
      </c>
      <c r="AR14" s="12">
        <f t="shared" si="23"/>
        <v>28.32783298721478</v>
      </c>
      <c r="AS14" s="12">
        <f t="shared" si="24"/>
        <v>28.563241900581417</v>
      </c>
      <c r="AT14" s="12">
        <f t="shared" si="25"/>
        <v>29.488754753220455</v>
      </c>
      <c r="AV14" s="36">
        <v>12</v>
      </c>
      <c r="AW14" s="3">
        <v>26.25</v>
      </c>
      <c r="AX14" s="3">
        <v>24.18</v>
      </c>
      <c r="AY14" s="3">
        <v>22.8</v>
      </c>
      <c r="AZ14" s="1">
        <f t="shared" si="0"/>
        <v>0.9016741847678954</v>
      </c>
      <c r="BA14" s="1">
        <f t="shared" si="1"/>
        <v>0.83057073476905563</v>
      </c>
      <c r="BB14" s="1">
        <f t="shared" si="2"/>
        <v>0.78316843476982922</v>
      </c>
      <c r="BD14">
        <f t="shared" si="26"/>
        <v>29.112511418697373</v>
      </c>
      <c r="BF14" s="19">
        <v>12</v>
      </c>
      <c r="BG14" s="11">
        <f t="shared" ref="BG14:BZ14" si="57">AA36</f>
        <v>5</v>
      </c>
      <c r="BH14" s="11">
        <f t="shared" si="57"/>
        <v>10</v>
      </c>
      <c r="BI14" s="12">
        <f t="shared" si="57"/>
        <v>13.154648767857287</v>
      </c>
      <c r="BJ14" s="12">
        <f t="shared" si="57"/>
        <v>15.654648767857287</v>
      </c>
      <c r="BK14" s="12">
        <f t="shared" si="57"/>
        <v>17.808031558224251</v>
      </c>
      <c r="BL14" s="12">
        <f t="shared" si="57"/>
        <v>19.742295594396957</v>
      </c>
      <c r="BM14" s="12">
        <f t="shared" si="57"/>
        <v>21.523331529937067</v>
      </c>
      <c r="BN14" s="12">
        <f t="shared" si="57"/>
        <v>22.856664863270399</v>
      </c>
      <c r="BO14" s="12">
        <f t="shared" si="57"/>
        <v>24.433989247199044</v>
      </c>
      <c r="BP14" s="12">
        <f t="shared" si="57"/>
        <v>25.93913922551895</v>
      </c>
      <c r="BQ14" s="12">
        <f t="shared" si="57"/>
        <v>27.384463357108388</v>
      </c>
      <c r="BR14" s="12">
        <f t="shared" si="57"/>
        <v>28.779178085364038</v>
      </c>
      <c r="BS14" s="12">
        <f t="shared" si="57"/>
        <v>30.130368857500635</v>
      </c>
      <c r="BT14" s="12">
        <f t="shared" si="57"/>
        <v>30.918317462612215</v>
      </c>
      <c r="BU14" s="12">
        <f t="shared" si="57"/>
        <v>32.198107586661294</v>
      </c>
      <c r="BV14" s="12">
        <f t="shared" si="57"/>
        <v>33.448107586661294</v>
      </c>
      <c r="BW14" s="12">
        <f t="shared" si="57"/>
        <v>34.671360297252427</v>
      </c>
      <c r="BX14" s="12">
        <f t="shared" si="57"/>
        <v>35.870422630093081</v>
      </c>
      <c r="BY14" s="12">
        <f t="shared" si="57"/>
        <v>37.04746719692627</v>
      </c>
      <c r="BZ14" s="12">
        <f t="shared" si="57"/>
        <v>38.204358262725066</v>
      </c>
      <c r="CB14" s="19">
        <v>12</v>
      </c>
      <c r="CC14" s="11">
        <f t="shared" ref="CC14:CV14" si="58">AA37</f>
        <v>5</v>
      </c>
      <c r="CD14" s="11">
        <f t="shared" si="58"/>
        <v>10</v>
      </c>
      <c r="CE14" s="12">
        <f t="shared" si="58"/>
        <v>13.154648767857287</v>
      </c>
      <c r="CF14" s="12">
        <f t="shared" si="58"/>
        <v>15.654648767857287</v>
      </c>
      <c r="CG14" s="12">
        <f t="shared" si="58"/>
        <v>17.808031558224251</v>
      </c>
      <c r="CH14" s="12">
        <f t="shared" si="58"/>
        <v>19.742295594396957</v>
      </c>
      <c r="CI14" s="12">
        <f t="shared" si="58"/>
        <v>21.167124342829045</v>
      </c>
      <c r="CJ14" s="12">
        <f t="shared" si="58"/>
        <v>22.833791009495712</v>
      </c>
      <c r="CK14" s="12">
        <f t="shared" si="58"/>
        <v>24.411115393424357</v>
      </c>
      <c r="CL14" s="12">
        <f t="shared" si="58"/>
        <v>25.916265371744263</v>
      </c>
      <c r="CM14" s="12">
        <f t="shared" si="58"/>
        <v>27.361589503333704</v>
      </c>
      <c r="CN14" s="12">
        <f t="shared" si="58"/>
        <v>28.756304231589354</v>
      </c>
      <c r="CO14" s="12">
        <f t="shared" si="58"/>
        <v>30.107495003725951</v>
      </c>
      <c r="CP14" s="12">
        <f t="shared" si="58"/>
        <v>31.158093143874726</v>
      </c>
      <c r="CQ14" s="12">
        <f t="shared" si="58"/>
        <v>32.437883267923802</v>
      </c>
      <c r="CR14" s="12">
        <f t="shared" si="58"/>
        <v>33.687883267923802</v>
      </c>
      <c r="CS14" s="12">
        <f t="shared" si="58"/>
        <v>34.911135978514935</v>
      </c>
      <c r="CT14" s="12">
        <f t="shared" si="58"/>
        <v>36.110198311355589</v>
      </c>
      <c r="CU14" s="12">
        <f t="shared" si="58"/>
        <v>37.287242878188778</v>
      </c>
      <c r="CV14" s="12">
        <f t="shared" si="58"/>
        <v>38.444133943987573</v>
      </c>
      <c r="CX14" s="19">
        <v>12</v>
      </c>
      <c r="CY14" s="11">
        <f t="shared" ref="CY14:DR14" si="59">AA38</f>
        <v>5</v>
      </c>
      <c r="CZ14" s="11">
        <f t="shared" si="59"/>
        <v>10</v>
      </c>
      <c r="DA14" s="12">
        <f t="shared" si="59"/>
        <v>13.154648767857287</v>
      </c>
      <c r="DB14" s="12">
        <f t="shared" si="59"/>
        <v>15.654648767857287</v>
      </c>
      <c r="DC14" s="12">
        <f t="shared" si="59"/>
        <v>16.516001884004073</v>
      </c>
      <c r="DD14" s="12">
        <f t="shared" si="59"/>
        <v>18.450265920176779</v>
      </c>
      <c r="DE14" s="12">
        <f t="shared" si="59"/>
        <v>19.875094668608867</v>
      </c>
      <c r="DF14" s="12">
        <f t="shared" si="59"/>
        <v>19.875094668608867</v>
      </c>
      <c r="DG14" s="12">
        <f t="shared" si="59"/>
        <v>21.452419052537511</v>
      </c>
      <c r="DH14" s="12">
        <f t="shared" si="59"/>
        <v>22.957569030857417</v>
      </c>
      <c r="DI14" s="12">
        <f t="shared" si="59"/>
        <v>24.402893162446858</v>
      </c>
      <c r="DJ14" s="12">
        <f t="shared" si="59"/>
        <v>25.797607890702508</v>
      </c>
      <c r="DK14" s="12">
        <f t="shared" si="59"/>
        <v>26.338084199557148</v>
      </c>
      <c r="DL14" s="12">
        <f t="shared" si="59"/>
        <v>26.338084199557148</v>
      </c>
      <c r="DM14" s="12">
        <f t="shared" si="59"/>
        <v>27.617874323606227</v>
      </c>
      <c r="DN14" s="12">
        <f t="shared" si="59"/>
        <v>28.117874323606227</v>
      </c>
      <c r="DO14" s="12">
        <f t="shared" si="59"/>
        <v>28.117874323606227</v>
      </c>
      <c r="DP14" s="12">
        <f t="shared" si="59"/>
        <v>29.316936656446885</v>
      </c>
      <c r="DQ14" s="12">
        <f t="shared" si="59"/>
        <v>30.493981223280077</v>
      </c>
      <c r="DR14" s="12">
        <f t="shared" si="59"/>
        <v>30.493981223280077</v>
      </c>
    </row>
    <row r="15" spans="1:122" x14ac:dyDescent="0.25">
      <c r="A15" s="45">
        <v>5</v>
      </c>
      <c r="B15" s="40" t="s">
        <v>12</v>
      </c>
      <c r="C15" s="1" t="s">
        <v>4</v>
      </c>
      <c r="D15" s="1">
        <v>1</v>
      </c>
      <c r="E15" s="5">
        <v>7310000</v>
      </c>
      <c r="F15" s="8">
        <v>5</v>
      </c>
      <c r="G15" s="1">
        <v>4</v>
      </c>
      <c r="H15" s="1">
        <v>3</v>
      </c>
      <c r="I15" s="1">
        <v>2</v>
      </c>
      <c r="J15" s="1">
        <v>4</v>
      </c>
      <c r="K15" s="1">
        <v>1</v>
      </c>
      <c r="L15" s="1">
        <v>4</v>
      </c>
      <c r="M15" s="1">
        <v>4</v>
      </c>
      <c r="N15" s="1">
        <v>2</v>
      </c>
      <c r="O15" s="1">
        <v>2</v>
      </c>
      <c r="P15" s="1">
        <v>5</v>
      </c>
      <c r="Q15" s="1">
        <v>2</v>
      </c>
      <c r="R15" s="1">
        <v>4</v>
      </c>
      <c r="S15" s="1">
        <v>2</v>
      </c>
      <c r="T15" s="1">
        <v>4</v>
      </c>
      <c r="U15" s="1">
        <v>3</v>
      </c>
      <c r="V15" s="1">
        <v>0</v>
      </c>
      <c r="W15" s="1">
        <v>3</v>
      </c>
      <c r="X15" s="1">
        <v>3</v>
      </c>
      <c r="Y15" s="9">
        <v>1</v>
      </c>
      <c r="Z15" s="26"/>
      <c r="AA15" s="11">
        <f t="shared" si="6"/>
        <v>5</v>
      </c>
      <c r="AB15" s="11">
        <f t="shared" si="7"/>
        <v>9</v>
      </c>
      <c r="AC15" s="12">
        <f t="shared" si="8"/>
        <v>10.892789260714371</v>
      </c>
      <c r="AD15" s="12">
        <f t="shared" si="9"/>
        <v>11.892789260714371</v>
      </c>
      <c r="AE15" s="12">
        <f t="shared" si="10"/>
        <v>13.615495493007943</v>
      </c>
      <c r="AF15" s="12">
        <f t="shared" si="11"/>
        <v>14.002348300242485</v>
      </c>
      <c r="AG15" s="12">
        <f t="shared" si="12"/>
        <v>15.427177048674574</v>
      </c>
      <c r="AH15" s="12">
        <f t="shared" si="13"/>
        <v>16.760510382007908</v>
      </c>
      <c r="AI15" s="12">
        <f t="shared" si="14"/>
        <v>17.391440135579366</v>
      </c>
      <c r="AJ15" s="12">
        <f t="shared" si="15"/>
        <v>17.993500126907328</v>
      </c>
      <c r="AK15" s="12">
        <f t="shared" si="16"/>
        <v>19.438824258496766</v>
      </c>
      <c r="AL15" s="12">
        <f t="shared" si="17"/>
        <v>19.996710149799025</v>
      </c>
      <c r="AM15" s="12">
        <f t="shared" si="18"/>
        <v>21.077662767508304</v>
      </c>
      <c r="AN15" s="12">
        <f t="shared" si="19"/>
        <v>21.60296183758269</v>
      </c>
      <c r="AO15" s="12">
        <f t="shared" si="20"/>
        <v>22.626793936821951</v>
      </c>
      <c r="AP15" s="12">
        <f t="shared" si="21"/>
        <v>23.376793936821951</v>
      </c>
      <c r="AQ15" s="12">
        <f t="shared" si="22"/>
        <v>23.376793936821951</v>
      </c>
      <c r="AR15" s="12">
        <f t="shared" si="23"/>
        <v>24.096231336526344</v>
      </c>
      <c r="AS15" s="12">
        <f t="shared" si="24"/>
        <v>24.802458076626259</v>
      </c>
      <c r="AT15" s="12">
        <f t="shared" si="25"/>
        <v>25.033836289786016</v>
      </c>
      <c r="AV15" s="36">
        <v>13</v>
      </c>
      <c r="AW15" s="3">
        <v>27.38</v>
      </c>
      <c r="AX15" s="3">
        <v>25.26</v>
      </c>
      <c r="AY15" s="3">
        <v>23.9</v>
      </c>
      <c r="AZ15" s="1">
        <f t="shared" si="0"/>
        <v>0.89877454251893896</v>
      </c>
      <c r="BA15" s="1">
        <f t="shared" si="1"/>
        <v>0.82918352607846602</v>
      </c>
      <c r="BB15" s="1">
        <f t="shared" si="2"/>
        <v>0.78454023251287941</v>
      </c>
      <c r="BD15">
        <f t="shared" si="26"/>
        <v>30.46370219083397</v>
      </c>
      <c r="BF15" s="19">
        <v>13</v>
      </c>
      <c r="BG15" s="11">
        <f t="shared" ref="BG15:BZ15" si="60">AA39</f>
        <v>5</v>
      </c>
      <c r="BH15" s="11">
        <f t="shared" si="60"/>
        <v>10</v>
      </c>
      <c r="BI15" s="12">
        <f t="shared" si="60"/>
        <v>13.154648767857287</v>
      </c>
      <c r="BJ15" s="12">
        <f t="shared" si="60"/>
        <v>15.654648767857287</v>
      </c>
      <c r="BK15" s="12">
        <f t="shared" si="60"/>
        <v>17.808031558224251</v>
      </c>
      <c r="BL15" s="12">
        <f t="shared" si="60"/>
        <v>19.355442787162417</v>
      </c>
      <c r="BM15" s="12">
        <f t="shared" si="60"/>
        <v>21.136478722702527</v>
      </c>
      <c r="BN15" s="12">
        <f t="shared" si="60"/>
        <v>22.803145389369195</v>
      </c>
      <c r="BO15" s="12">
        <f t="shared" si="60"/>
        <v>24.38046977329784</v>
      </c>
      <c r="BP15" s="12">
        <f t="shared" si="60"/>
        <v>25.283559760289783</v>
      </c>
      <c r="BQ15" s="12">
        <f t="shared" si="60"/>
        <v>26.728883891879221</v>
      </c>
      <c r="BR15" s="12">
        <f t="shared" si="60"/>
        <v>28.123598620134871</v>
      </c>
      <c r="BS15" s="12">
        <f t="shared" si="60"/>
        <v>28.934313083416829</v>
      </c>
      <c r="BT15" s="12">
        <f t="shared" si="60"/>
        <v>29.459612153491214</v>
      </c>
      <c r="BU15" s="12">
        <f t="shared" si="60"/>
        <v>30.739402277540293</v>
      </c>
      <c r="BV15" s="12">
        <f t="shared" si="60"/>
        <v>31.989402277540293</v>
      </c>
      <c r="BW15" s="12">
        <f t="shared" si="60"/>
        <v>32.234052819658523</v>
      </c>
      <c r="BX15" s="12">
        <f t="shared" si="60"/>
        <v>32.473865286226655</v>
      </c>
      <c r="BY15" s="12">
        <f t="shared" si="60"/>
        <v>32.709274199593295</v>
      </c>
      <c r="BZ15" s="12">
        <f t="shared" si="60"/>
        <v>32.940652412753053</v>
      </c>
      <c r="CB15" s="19">
        <v>13</v>
      </c>
      <c r="CC15" s="11">
        <f t="shared" ref="CC15:CV15" si="61">AA40</f>
        <v>5</v>
      </c>
      <c r="CD15" s="11">
        <f t="shared" si="61"/>
        <v>10</v>
      </c>
      <c r="CE15" s="12">
        <f t="shared" si="61"/>
        <v>13.154648767857287</v>
      </c>
      <c r="CF15" s="12">
        <f t="shared" si="61"/>
        <v>15.654648767857287</v>
      </c>
      <c r="CG15" s="12">
        <f t="shared" si="61"/>
        <v>17.808031558224251</v>
      </c>
      <c r="CH15" s="12">
        <f t="shared" si="61"/>
        <v>19.742295594396957</v>
      </c>
      <c r="CI15" s="12">
        <f t="shared" si="61"/>
        <v>21.523331529937067</v>
      </c>
      <c r="CJ15" s="12">
        <f t="shared" si="61"/>
        <v>22.189998196603735</v>
      </c>
      <c r="CK15" s="12">
        <f t="shared" si="61"/>
        <v>22.820927950175193</v>
      </c>
      <c r="CL15" s="12">
        <f t="shared" si="61"/>
        <v>24.326077928495099</v>
      </c>
      <c r="CM15" s="12">
        <f t="shared" si="61"/>
        <v>25.77140206008454</v>
      </c>
      <c r="CN15" s="12">
        <f t="shared" si="61"/>
        <v>27.16611678834019</v>
      </c>
      <c r="CO15" s="12">
        <f t="shared" si="61"/>
        <v>28.517307560476787</v>
      </c>
      <c r="CP15" s="12">
        <f t="shared" si="61"/>
        <v>28.517307560476787</v>
      </c>
      <c r="CQ15" s="12">
        <f t="shared" si="61"/>
        <v>29.797097684525866</v>
      </c>
      <c r="CR15" s="12">
        <f t="shared" si="61"/>
        <v>30.047097684525866</v>
      </c>
      <c r="CS15" s="12">
        <f t="shared" si="61"/>
        <v>30.291748226644092</v>
      </c>
      <c r="CT15" s="12">
        <f t="shared" si="61"/>
        <v>30.531560693212224</v>
      </c>
      <c r="CU15" s="12">
        <f t="shared" si="61"/>
        <v>30.531560693212224</v>
      </c>
      <c r="CV15" s="12">
        <f t="shared" si="61"/>
        <v>30.762938906371982</v>
      </c>
      <c r="CX15" s="19">
        <v>13</v>
      </c>
      <c r="CY15" s="11">
        <f t="shared" ref="CY15:DR15" si="62">AA41</f>
        <v>5</v>
      </c>
      <c r="CZ15" s="11">
        <f t="shared" si="62"/>
        <v>7</v>
      </c>
      <c r="DA15" s="12">
        <f t="shared" si="62"/>
        <v>7.6309297535714578</v>
      </c>
      <c r="DB15" s="12">
        <f t="shared" si="62"/>
        <v>10.130929753571458</v>
      </c>
      <c r="DC15" s="12">
        <f t="shared" si="62"/>
        <v>12.284312543938423</v>
      </c>
      <c r="DD15" s="12">
        <f t="shared" si="62"/>
        <v>12.284312543938423</v>
      </c>
      <c r="DE15" s="12">
        <f t="shared" si="62"/>
        <v>14.065348479478534</v>
      </c>
      <c r="DF15" s="12">
        <f t="shared" si="62"/>
        <v>15.7320151461452</v>
      </c>
      <c r="DG15" s="12">
        <f t="shared" si="62"/>
        <v>17.309339530073842</v>
      </c>
      <c r="DH15" s="12">
        <f t="shared" si="62"/>
        <v>17.911399521401805</v>
      </c>
      <c r="DI15" s="12">
        <f t="shared" si="62"/>
        <v>18.489529174037582</v>
      </c>
      <c r="DJ15" s="12">
        <f t="shared" si="62"/>
        <v>19.884243902293232</v>
      </c>
      <c r="DK15" s="12">
        <f t="shared" si="62"/>
        <v>20.965196520002511</v>
      </c>
      <c r="DL15" s="12">
        <f t="shared" si="62"/>
        <v>21.227846055039706</v>
      </c>
      <c r="DM15" s="12">
        <f t="shared" si="62"/>
        <v>21.739762104659338</v>
      </c>
      <c r="DN15" s="12">
        <f t="shared" si="62"/>
        <v>22.989762104659338</v>
      </c>
      <c r="DO15" s="12">
        <f t="shared" si="62"/>
        <v>23.234412646777564</v>
      </c>
      <c r="DP15" s="12">
        <f t="shared" si="62"/>
        <v>23.714037579913828</v>
      </c>
      <c r="DQ15" s="12">
        <f t="shared" si="62"/>
        <v>23.949446493280465</v>
      </c>
      <c r="DR15" s="12">
        <f t="shared" si="62"/>
        <v>24.180824706440223</v>
      </c>
    </row>
    <row r="16" spans="1:122" x14ac:dyDescent="0.25">
      <c r="A16" s="45"/>
      <c r="B16" s="40"/>
      <c r="C16" s="1" t="s">
        <v>5</v>
      </c>
      <c r="D16" s="1">
        <v>1</v>
      </c>
      <c r="E16" s="5">
        <v>108000000</v>
      </c>
      <c r="F16" s="8">
        <v>5</v>
      </c>
      <c r="G16" s="1">
        <v>4</v>
      </c>
      <c r="H16" s="1">
        <v>1</v>
      </c>
      <c r="I16" s="1">
        <v>1</v>
      </c>
      <c r="J16" s="1">
        <v>4</v>
      </c>
      <c r="K16" s="1">
        <v>0</v>
      </c>
      <c r="L16" s="1">
        <v>1</v>
      </c>
      <c r="M16" s="1">
        <v>4</v>
      </c>
      <c r="N16" s="1">
        <v>5</v>
      </c>
      <c r="O16" s="1">
        <v>5</v>
      </c>
      <c r="P16" s="1">
        <v>1</v>
      </c>
      <c r="Q16" s="1">
        <v>1</v>
      </c>
      <c r="R16" s="1">
        <v>1</v>
      </c>
      <c r="S16" s="1">
        <v>1</v>
      </c>
      <c r="T16" s="1">
        <v>3</v>
      </c>
      <c r="U16" s="1">
        <v>2</v>
      </c>
      <c r="V16" s="1">
        <v>2</v>
      </c>
      <c r="W16" s="1">
        <v>1</v>
      </c>
      <c r="X16" s="1">
        <v>2</v>
      </c>
      <c r="Y16" s="9">
        <v>2</v>
      </c>
      <c r="Z16" s="26"/>
      <c r="AA16" s="11">
        <f t="shared" si="6"/>
        <v>5</v>
      </c>
      <c r="AB16" s="11">
        <f t="shared" si="7"/>
        <v>9</v>
      </c>
      <c r="AC16" s="12">
        <f t="shared" si="8"/>
        <v>9.6309297535714578</v>
      </c>
      <c r="AD16" s="12">
        <f t="shared" si="9"/>
        <v>10.130929753571458</v>
      </c>
      <c r="AE16" s="12">
        <f t="shared" si="10"/>
        <v>11.853635985865029</v>
      </c>
      <c r="AF16" s="12">
        <f t="shared" si="11"/>
        <v>11.853635985865029</v>
      </c>
      <c r="AG16" s="12">
        <f t="shared" si="12"/>
        <v>12.209843172973052</v>
      </c>
      <c r="AH16" s="12">
        <f t="shared" si="13"/>
        <v>13.543176506306386</v>
      </c>
      <c r="AI16" s="12">
        <f t="shared" si="14"/>
        <v>15.120500890235029</v>
      </c>
      <c r="AJ16" s="12">
        <f t="shared" si="15"/>
        <v>16.625650868554935</v>
      </c>
      <c r="AK16" s="12">
        <f t="shared" si="16"/>
        <v>16.914715694872822</v>
      </c>
      <c r="AL16" s="12">
        <f t="shared" si="17"/>
        <v>17.193658640523953</v>
      </c>
      <c r="AM16" s="12">
        <f t="shared" si="18"/>
        <v>17.463896794951271</v>
      </c>
      <c r="AN16" s="12">
        <f t="shared" si="19"/>
        <v>17.726546329988466</v>
      </c>
      <c r="AO16" s="12">
        <f t="shared" si="20"/>
        <v>18.494420404417912</v>
      </c>
      <c r="AP16" s="12">
        <f t="shared" si="21"/>
        <v>18.994420404417912</v>
      </c>
      <c r="AQ16" s="12">
        <f t="shared" si="22"/>
        <v>19.483721488654364</v>
      </c>
      <c r="AR16" s="12">
        <f t="shared" si="23"/>
        <v>19.723533955222496</v>
      </c>
      <c r="AS16" s="12">
        <f t="shared" si="24"/>
        <v>20.194351781955774</v>
      </c>
      <c r="AT16" s="12">
        <f t="shared" si="25"/>
        <v>20.657108208275293</v>
      </c>
      <c r="AV16" s="36">
        <v>14</v>
      </c>
      <c r="AW16" s="3">
        <v>28.44</v>
      </c>
      <c r="AX16" s="3">
        <v>26.2</v>
      </c>
      <c r="AY16" s="3">
        <v>24.83</v>
      </c>
      <c r="AZ16" s="1">
        <f t="shared" si="0"/>
        <v>0.89498835224622242</v>
      </c>
      <c r="BA16" s="1">
        <f t="shared" si="1"/>
        <v>0.8244970052338616</v>
      </c>
      <c r="BB16" s="1">
        <f t="shared" si="2"/>
        <v>0.78138399389148028</v>
      </c>
      <c r="BD16">
        <f t="shared" si="26"/>
        <v>31.776949866019937</v>
      </c>
      <c r="BF16" s="19">
        <v>14</v>
      </c>
      <c r="BG16" s="11">
        <f t="shared" ref="BG16:BZ16" si="63">AA42</f>
        <v>5</v>
      </c>
      <c r="BH16" s="11">
        <f t="shared" si="63"/>
        <v>10</v>
      </c>
      <c r="BI16" s="12">
        <f t="shared" si="63"/>
        <v>13.154648767857287</v>
      </c>
      <c r="BJ16" s="12">
        <f t="shared" si="63"/>
        <v>15.654648767857287</v>
      </c>
      <c r="BK16" s="12">
        <f t="shared" si="63"/>
        <v>17.808031558224251</v>
      </c>
      <c r="BL16" s="12">
        <f t="shared" si="63"/>
        <v>19.742295594396957</v>
      </c>
      <c r="BM16" s="12">
        <f t="shared" si="63"/>
        <v>21.523331529937067</v>
      </c>
      <c r="BN16" s="12">
        <f t="shared" si="63"/>
        <v>23.189998196603735</v>
      </c>
      <c r="BO16" s="12">
        <f t="shared" si="63"/>
        <v>24.136392826960922</v>
      </c>
      <c r="BP16" s="12">
        <f t="shared" si="63"/>
        <v>25.641542805280828</v>
      </c>
      <c r="BQ16" s="12">
        <f t="shared" si="63"/>
        <v>26.797802110552379</v>
      </c>
      <c r="BR16" s="12">
        <f t="shared" si="63"/>
        <v>27.634630947505769</v>
      </c>
      <c r="BS16" s="12">
        <f t="shared" si="63"/>
        <v>28.985821719642367</v>
      </c>
      <c r="BT16" s="12">
        <f t="shared" si="63"/>
        <v>29.773770324753947</v>
      </c>
      <c r="BU16" s="12">
        <f t="shared" si="63"/>
        <v>30.541644399183394</v>
      </c>
      <c r="BV16" s="12">
        <f t="shared" si="63"/>
        <v>31.791644399183394</v>
      </c>
      <c r="BW16" s="12">
        <f t="shared" si="63"/>
        <v>32.525596025538071</v>
      </c>
      <c r="BX16" s="12">
        <f t="shared" si="63"/>
        <v>33.245033425242468</v>
      </c>
      <c r="BY16" s="12">
        <f t="shared" si="63"/>
        <v>34.422077992075657</v>
      </c>
      <c r="BZ16" s="12">
        <f t="shared" si="63"/>
        <v>35.347590844714695</v>
      </c>
      <c r="CB16" s="19">
        <v>14</v>
      </c>
      <c r="CC16" s="11">
        <f t="shared" ref="CC16:CV16" si="64">AA43</f>
        <v>5</v>
      </c>
      <c r="CD16" s="11">
        <f t="shared" si="64"/>
        <v>8</v>
      </c>
      <c r="CE16" s="12">
        <f t="shared" si="64"/>
        <v>9.2618595071429155</v>
      </c>
      <c r="CF16" s="12">
        <f t="shared" si="64"/>
        <v>10.761859507142916</v>
      </c>
      <c r="CG16" s="12">
        <f t="shared" si="64"/>
        <v>12.053889181363095</v>
      </c>
      <c r="CH16" s="12">
        <f t="shared" si="64"/>
        <v>12.827594795832178</v>
      </c>
      <c r="CI16" s="12">
        <f t="shared" si="64"/>
        <v>13.896216357156245</v>
      </c>
      <c r="CJ16" s="12">
        <f t="shared" si="64"/>
        <v>15.562883023822911</v>
      </c>
      <c r="CK16" s="12">
        <f t="shared" si="64"/>
        <v>16.824742530965825</v>
      </c>
      <c r="CL16" s="12">
        <f t="shared" si="64"/>
        <v>18.02886251362175</v>
      </c>
      <c r="CM16" s="12">
        <f t="shared" si="64"/>
        <v>19.474186645211191</v>
      </c>
      <c r="CN16" s="12">
        <f t="shared" si="64"/>
        <v>20.589958427815709</v>
      </c>
      <c r="CO16" s="12">
        <f t="shared" si="64"/>
        <v>21.130434736670349</v>
      </c>
      <c r="CP16" s="12">
        <f t="shared" si="64"/>
        <v>21.918383341781929</v>
      </c>
      <c r="CQ16" s="12">
        <f t="shared" si="64"/>
        <v>22.686257416211376</v>
      </c>
      <c r="CR16" s="12">
        <f t="shared" si="64"/>
        <v>23.936257416211376</v>
      </c>
      <c r="CS16" s="12">
        <f t="shared" si="64"/>
        <v>24.425558500447828</v>
      </c>
      <c r="CT16" s="12">
        <f t="shared" si="64"/>
        <v>24.905183433584092</v>
      </c>
      <c r="CU16" s="12">
        <f t="shared" si="64"/>
        <v>25.611410173684007</v>
      </c>
      <c r="CV16" s="12">
        <f t="shared" si="64"/>
        <v>26.536923026323045</v>
      </c>
      <c r="CX16" s="19">
        <v>14</v>
      </c>
      <c r="CY16" s="11">
        <f t="shared" ref="CY16:DR16" si="65">AA44</f>
        <v>2</v>
      </c>
      <c r="CZ16" s="11">
        <f t="shared" si="65"/>
        <v>4</v>
      </c>
      <c r="DA16" s="12">
        <f t="shared" si="65"/>
        <v>7.154648767857287</v>
      </c>
      <c r="DB16" s="12">
        <f t="shared" si="65"/>
        <v>9.654648767857287</v>
      </c>
      <c r="DC16" s="12">
        <f t="shared" si="65"/>
        <v>11.808031558224252</v>
      </c>
      <c r="DD16" s="12">
        <f t="shared" si="65"/>
        <v>12.968589979927877</v>
      </c>
      <c r="DE16" s="12">
        <f t="shared" si="65"/>
        <v>14.393418728359967</v>
      </c>
      <c r="DF16" s="12">
        <f t="shared" si="65"/>
        <v>15.060085395026633</v>
      </c>
      <c r="DG16" s="12">
        <f t="shared" si="65"/>
        <v>15.69101514859809</v>
      </c>
      <c r="DH16" s="12">
        <f t="shared" si="65"/>
        <v>17.196165126917997</v>
      </c>
      <c r="DI16" s="12">
        <f t="shared" si="65"/>
        <v>18.063359605871661</v>
      </c>
      <c r="DJ16" s="12">
        <f t="shared" si="65"/>
        <v>18.62124549717392</v>
      </c>
      <c r="DK16" s="12">
        <f t="shared" si="65"/>
        <v>19.702198114883199</v>
      </c>
      <c r="DL16" s="12">
        <f t="shared" si="65"/>
        <v>21.015445790069165</v>
      </c>
      <c r="DM16" s="12">
        <f t="shared" si="65"/>
        <v>21.527361839688798</v>
      </c>
      <c r="DN16" s="12">
        <f t="shared" si="65"/>
        <v>21.527361839688798</v>
      </c>
      <c r="DO16" s="12">
        <f t="shared" si="65"/>
        <v>22.016662923925249</v>
      </c>
      <c r="DP16" s="12">
        <f t="shared" si="65"/>
        <v>22.975912790197775</v>
      </c>
      <c r="DQ16" s="12">
        <f t="shared" si="65"/>
        <v>24.152957357030967</v>
      </c>
      <c r="DR16" s="12">
        <f t="shared" si="65"/>
        <v>24.615713783350486</v>
      </c>
    </row>
    <row r="17" spans="1:122" x14ac:dyDescent="0.25">
      <c r="A17" s="45"/>
      <c r="B17" s="40"/>
      <c r="C17" s="1" t="s">
        <v>6</v>
      </c>
      <c r="D17" s="1">
        <v>1</v>
      </c>
      <c r="E17" s="5">
        <v>45100000</v>
      </c>
      <c r="F17" s="8">
        <v>5</v>
      </c>
      <c r="G17" s="1">
        <v>2</v>
      </c>
      <c r="H17" s="1">
        <v>3</v>
      </c>
      <c r="I17" s="1">
        <v>3</v>
      </c>
      <c r="J17" s="1">
        <v>2</v>
      </c>
      <c r="K17" s="1">
        <v>3</v>
      </c>
      <c r="L17" s="1">
        <v>4</v>
      </c>
      <c r="M17" s="1">
        <v>3</v>
      </c>
      <c r="N17" s="1">
        <v>3</v>
      </c>
      <c r="O17" s="1">
        <v>3</v>
      </c>
      <c r="P17" s="1">
        <v>3</v>
      </c>
      <c r="Q17" s="1">
        <v>2</v>
      </c>
      <c r="R17" s="1">
        <v>3</v>
      </c>
      <c r="S17" s="1">
        <v>3</v>
      </c>
      <c r="T17" s="1">
        <v>3</v>
      </c>
      <c r="U17" s="1">
        <v>3</v>
      </c>
      <c r="V17" s="1">
        <v>3</v>
      </c>
      <c r="W17" s="1">
        <v>3</v>
      </c>
      <c r="X17" s="1">
        <v>3</v>
      </c>
      <c r="Y17" s="9">
        <v>3</v>
      </c>
      <c r="Z17" s="26"/>
      <c r="AA17" s="11">
        <f t="shared" si="6"/>
        <v>5</v>
      </c>
      <c r="AB17" s="11">
        <f t="shared" si="7"/>
        <v>7</v>
      </c>
      <c r="AC17" s="12">
        <f t="shared" si="8"/>
        <v>8.8927892607143715</v>
      </c>
      <c r="AD17" s="12">
        <f t="shared" si="9"/>
        <v>10.392789260714371</v>
      </c>
      <c r="AE17" s="12">
        <f t="shared" si="10"/>
        <v>11.254142376861157</v>
      </c>
      <c r="AF17" s="12">
        <f t="shared" si="11"/>
        <v>12.414700798564782</v>
      </c>
      <c r="AG17" s="12">
        <f t="shared" si="12"/>
        <v>13.839529546996872</v>
      </c>
      <c r="AH17" s="12">
        <f t="shared" si="13"/>
        <v>14.839529546996872</v>
      </c>
      <c r="AI17" s="12">
        <f t="shared" si="14"/>
        <v>15.785924177354058</v>
      </c>
      <c r="AJ17" s="12">
        <f t="shared" si="15"/>
        <v>16.689014164346002</v>
      </c>
      <c r="AK17" s="12">
        <f t="shared" si="16"/>
        <v>17.556208643299666</v>
      </c>
      <c r="AL17" s="12">
        <f t="shared" si="17"/>
        <v>18.114094534601925</v>
      </c>
      <c r="AM17" s="12">
        <f t="shared" si="18"/>
        <v>18.924808997883883</v>
      </c>
      <c r="AN17" s="12">
        <f t="shared" si="19"/>
        <v>19.712757602995463</v>
      </c>
      <c r="AO17" s="12">
        <f t="shared" si="20"/>
        <v>20.48063167742491</v>
      </c>
      <c r="AP17" s="12">
        <f t="shared" si="21"/>
        <v>21.23063167742491</v>
      </c>
      <c r="AQ17" s="12">
        <f t="shared" si="22"/>
        <v>21.964583303779587</v>
      </c>
      <c r="AR17" s="12">
        <f t="shared" si="23"/>
        <v>22.684020703483981</v>
      </c>
      <c r="AS17" s="12">
        <f t="shared" si="24"/>
        <v>23.390247443583895</v>
      </c>
      <c r="AT17" s="12">
        <f t="shared" si="25"/>
        <v>24.084382083063172</v>
      </c>
      <c r="AV17" s="36">
        <v>15</v>
      </c>
      <c r="AW17" s="3">
        <v>29.51</v>
      </c>
      <c r="AX17" s="3">
        <v>27.17</v>
      </c>
      <c r="AY17" s="3">
        <v>25.75</v>
      </c>
      <c r="AZ17" s="1">
        <f t="shared" si="0"/>
        <v>0.89270750863108306</v>
      </c>
      <c r="BA17" s="1">
        <f t="shared" si="1"/>
        <v>0.82192012909205447</v>
      </c>
      <c r="BB17" s="1">
        <f t="shared" si="2"/>
        <v>0.77896368509828495</v>
      </c>
      <c r="BD17">
        <f t="shared" si="26"/>
        <v>33.056739990069012</v>
      </c>
      <c r="BF17" s="19">
        <v>15</v>
      </c>
      <c r="BG17" s="11">
        <f t="shared" ref="BG17:BZ17" si="66">AA45</f>
        <v>5</v>
      </c>
      <c r="BH17" s="11">
        <f t="shared" si="66"/>
        <v>10</v>
      </c>
      <c r="BI17" s="12">
        <f t="shared" si="66"/>
        <v>13.154648767857287</v>
      </c>
      <c r="BJ17" s="12">
        <f t="shared" si="66"/>
        <v>15.654648767857287</v>
      </c>
      <c r="BK17" s="12">
        <f t="shared" si="66"/>
        <v>17.37735500015086</v>
      </c>
      <c r="BL17" s="12">
        <f t="shared" si="66"/>
        <v>19.311619036323567</v>
      </c>
      <c r="BM17" s="12">
        <f t="shared" si="66"/>
        <v>20.736447784755654</v>
      </c>
      <c r="BN17" s="12">
        <f t="shared" si="66"/>
        <v>22.403114451422322</v>
      </c>
      <c r="BO17" s="12">
        <f t="shared" si="66"/>
        <v>23.980438835350967</v>
      </c>
      <c r="BP17" s="12">
        <f t="shared" si="66"/>
        <v>25.485588813670873</v>
      </c>
      <c r="BQ17" s="12">
        <f t="shared" si="66"/>
        <v>26.641848118942423</v>
      </c>
      <c r="BR17" s="12">
        <f t="shared" si="66"/>
        <v>28.036562847198073</v>
      </c>
      <c r="BS17" s="12">
        <f t="shared" si="66"/>
        <v>28.847277310480031</v>
      </c>
      <c r="BT17" s="12">
        <f t="shared" si="66"/>
        <v>29.635225915591612</v>
      </c>
      <c r="BU17" s="12">
        <f t="shared" si="66"/>
        <v>30.403099990021058</v>
      </c>
      <c r="BV17" s="12">
        <f t="shared" si="66"/>
        <v>31.653099990021058</v>
      </c>
      <c r="BW17" s="12">
        <f t="shared" si="66"/>
        <v>32.876352700612188</v>
      </c>
      <c r="BX17" s="12">
        <f t="shared" si="66"/>
        <v>34.075415033452842</v>
      </c>
      <c r="BY17" s="12">
        <f t="shared" si="66"/>
        <v>35.252459600286031</v>
      </c>
      <c r="BZ17" s="12">
        <f t="shared" si="66"/>
        <v>35.946594239765311</v>
      </c>
      <c r="CB17" s="19">
        <v>15</v>
      </c>
      <c r="CC17" s="11">
        <f t="shared" ref="CC17:CV17" si="67">AA46</f>
        <v>5</v>
      </c>
      <c r="CD17" s="11">
        <f t="shared" si="67"/>
        <v>10</v>
      </c>
      <c r="CE17" s="12">
        <f t="shared" si="67"/>
        <v>13.154648767857287</v>
      </c>
      <c r="CF17" s="12">
        <f t="shared" si="67"/>
        <v>15.654648767857287</v>
      </c>
      <c r="CG17" s="12">
        <f t="shared" si="67"/>
        <v>16.946678442077467</v>
      </c>
      <c r="CH17" s="12">
        <f t="shared" si="67"/>
        <v>18.10723686378109</v>
      </c>
      <c r="CI17" s="12">
        <f t="shared" si="67"/>
        <v>19.8882727993212</v>
      </c>
      <c r="CJ17" s="12">
        <f t="shared" si="67"/>
        <v>21.554939465987868</v>
      </c>
      <c r="CK17" s="12">
        <f t="shared" si="67"/>
        <v>22.501334096345055</v>
      </c>
      <c r="CL17" s="12">
        <f t="shared" si="67"/>
        <v>23.70545407900098</v>
      </c>
      <c r="CM17" s="12">
        <f t="shared" si="67"/>
        <v>25.150778210590417</v>
      </c>
      <c r="CN17" s="12">
        <f t="shared" si="67"/>
        <v>25.708664101892676</v>
      </c>
      <c r="CO17" s="12">
        <f t="shared" si="67"/>
        <v>26.789616719601955</v>
      </c>
      <c r="CP17" s="12">
        <f t="shared" si="67"/>
        <v>27.840214859750731</v>
      </c>
      <c r="CQ17" s="12">
        <f t="shared" si="67"/>
        <v>29.120004983799809</v>
      </c>
      <c r="CR17" s="12">
        <f t="shared" si="67"/>
        <v>30.370004983799809</v>
      </c>
      <c r="CS17" s="12">
        <f t="shared" si="67"/>
        <v>31.348607152272713</v>
      </c>
      <c r="CT17" s="12">
        <f t="shared" si="67"/>
        <v>32.307857018545242</v>
      </c>
      <c r="CU17" s="12">
        <f t="shared" si="67"/>
        <v>32.307857018545242</v>
      </c>
      <c r="CV17" s="12">
        <f t="shared" si="67"/>
        <v>33.464748084344038</v>
      </c>
      <c r="CX17" s="19">
        <v>15</v>
      </c>
      <c r="CY17" s="11">
        <f t="shared" ref="CY17:DR17" si="68">AA47</f>
        <v>4</v>
      </c>
      <c r="CZ17" s="11">
        <f t="shared" si="68"/>
        <v>7</v>
      </c>
      <c r="DA17" s="12">
        <f t="shared" si="68"/>
        <v>10.154648767857287</v>
      </c>
      <c r="DB17" s="12">
        <f t="shared" si="68"/>
        <v>12.654648767857287</v>
      </c>
      <c r="DC17" s="12">
        <f t="shared" si="68"/>
        <v>14.808031558224252</v>
      </c>
      <c r="DD17" s="12">
        <f t="shared" si="68"/>
        <v>14.808031558224252</v>
      </c>
      <c r="DE17" s="12">
        <f t="shared" si="68"/>
        <v>16.589067493764365</v>
      </c>
      <c r="DF17" s="12">
        <f t="shared" si="68"/>
        <v>17.589067493764365</v>
      </c>
      <c r="DG17" s="12">
        <f t="shared" si="68"/>
        <v>18.535462124121551</v>
      </c>
      <c r="DH17" s="12">
        <f t="shared" si="68"/>
        <v>19.438552111113495</v>
      </c>
      <c r="DI17" s="12">
        <f t="shared" si="68"/>
        <v>19.727616937431382</v>
      </c>
      <c r="DJ17" s="12">
        <f t="shared" si="68"/>
        <v>19.727616937431382</v>
      </c>
      <c r="DK17" s="12">
        <f t="shared" si="68"/>
        <v>20.538331400713339</v>
      </c>
      <c r="DL17" s="12">
        <f t="shared" si="68"/>
        <v>21.32628000582492</v>
      </c>
      <c r="DM17" s="12">
        <f t="shared" si="68"/>
        <v>22.606070129873999</v>
      </c>
      <c r="DN17" s="12">
        <f t="shared" si="68"/>
        <v>23.856070129873999</v>
      </c>
      <c r="DO17" s="12">
        <f t="shared" si="68"/>
        <v>23.856070129873999</v>
      </c>
      <c r="DP17" s="12">
        <f t="shared" si="68"/>
        <v>25.055132462714656</v>
      </c>
      <c r="DQ17" s="12">
        <f t="shared" si="68"/>
        <v>25.055132462714656</v>
      </c>
      <c r="DR17" s="12">
        <f t="shared" si="68"/>
        <v>25.517888889034175</v>
      </c>
    </row>
    <row r="18" spans="1:122" x14ac:dyDescent="0.25">
      <c r="A18" s="45">
        <v>6</v>
      </c>
      <c r="B18" s="40" t="s">
        <v>13</v>
      </c>
      <c r="C18" s="1" t="s">
        <v>4</v>
      </c>
      <c r="D18" s="1">
        <v>1</v>
      </c>
      <c r="E18" s="5">
        <v>157000</v>
      </c>
      <c r="F18" s="8">
        <v>5</v>
      </c>
      <c r="G18" s="1">
        <v>5</v>
      </c>
      <c r="H18" s="1">
        <v>3</v>
      </c>
      <c r="I18" s="1">
        <v>5</v>
      </c>
      <c r="J18" s="1">
        <v>5</v>
      </c>
      <c r="K18" s="1">
        <v>5</v>
      </c>
      <c r="L18" s="1">
        <v>3</v>
      </c>
      <c r="M18" s="1">
        <v>5</v>
      </c>
      <c r="N18" s="1">
        <v>2</v>
      </c>
      <c r="O18" s="1">
        <v>5</v>
      </c>
      <c r="P18" s="1">
        <v>5</v>
      </c>
      <c r="Q18" s="1">
        <v>3</v>
      </c>
      <c r="R18" s="1">
        <v>4</v>
      </c>
      <c r="S18" s="1">
        <v>5</v>
      </c>
      <c r="T18" s="1">
        <v>3</v>
      </c>
      <c r="U18" s="1">
        <v>4</v>
      </c>
      <c r="V18" s="1">
        <v>4</v>
      </c>
      <c r="W18" s="1">
        <v>3</v>
      </c>
      <c r="X18" s="1">
        <v>0</v>
      </c>
      <c r="Y18" s="9">
        <v>0</v>
      </c>
      <c r="Z18" s="26"/>
      <c r="AA18" s="11">
        <f t="shared" si="6"/>
        <v>5</v>
      </c>
      <c r="AB18" s="11">
        <f t="shared" si="7"/>
        <v>10</v>
      </c>
      <c r="AC18" s="12">
        <f t="shared" si="8"/>
        <v>11.892789260714371</v>
      </c>
      <c r="AD18" s="12">
        <f t="shared" si="9"/>
        <v>14.392789260714371</v>
      </c>
      <c r="AE18" s="12">
        <f t="shared" si="10"/>
        <v>16.546172051081335</v>
      </c>
      <c r="AF18" s="12">
        <f t="shared" si="11"/>
        <v>18.480436087254041</v>
      </c>
      <c r="AG18" s="12">
        <f t="shared" si="12"/>
        <v>19.549057648578106</v>
      </c>
      <c r="AH18" s="12">
        <f t="shared" si="13"/>
        <v>21.215724315244774</v>
      </c>
      <c r="AI18" s="12">
        <f t="shared" si="14"/>
        <v>21.846654068816232</v>
      </c>
      <c r="AJ18" s="12">
        <f t="shared" si="15"/>
        <v>23.351804047136138</v>
      </c>
      <c r="AK18" s="12">
        <f t="shared" si="16"/>
        <v>24.797128178725579</v>
      </c>
      <c r="AL18" s="12">
        <f t="shared" si="17"/>
        <v>25.63395701567897</v>
      </c>
      <c r="AM18" s="12">
        <f t="shared" si="18"/>
        <v>26.714909633388249</v>
      </c>
      <c r="AN18" s="12">
        <f t="shared" si="19"/>
        <v>28.028157308574215</v>
      </c>
      <c r="AO18" s="12">
        <f t="shared" si="20"/>
        <v>28.796031383003662</v>
      </c>
      <c r="AP18" s="12">
        <f t="shared" si="21"/>
        <v>29.796031383003662</v>
      </c>
      <c r="AQ18" s="12">
        <f t="shared" si="22"/>
        <v>30.774633551476565</v>
      </c>
      <c r="AR18" s="12">
        <f t="shared" si="23"/>
        <v>31.494070951180959</v>
      </c>
      <c r="AS18" s="12">
        <f t="shared" si="24"/>
        <v>31.494070951180959</v>
      </c>
      <c r="AT18" s="12">
        <f t="shared" si="25"/>
        <v>31.494070951180959</v>
      </c>
      <c r="AV18" s="36">
        <v>16</v>
      </c>
      <c r="AW18" s="3">
        <v>30.56</v>
      </c>
      <c r="AX18" s="3">
        <v>28.12</v>
      </c>
      <c r="AY18" s="3">
        <v>26.66</v>
      </c>
      <c r="AZ18" s="1">
        <f t="shared" si="0"/>
        <v>0.89078705842777228</v>
      </c>
      <c r="BA18" s="1">
        <f t="shared" si="1"/>
        <v>0.81966400795120942</v>
      </c>
      <c r="BB18" s="1">
        <f t="shared" si="2"/>
        <v>0.7771067728299873</v>
      </c>
      <c r="BD18">
        <f t="shared" si="26"/>
        <v>34.306739990069012</v>
      </c>
      <c r="BF18" s="19">
        <v>16</v>
      </c>
      <c r="BG18" s="11">
        <f t="shared" ref="BG18:BZ18" si="69">AA48</f>
        <v>5</v>
      </c>
      <c r="BH18" s="11">
        <f t="shared" si="69"/>
        <v>10</v>
      </c>
      <c r="BI18" s="12">
        <f t="shared" si="69"/>
        <v>13.154648767857287</v>
      </c>
      <c r="BJ18" s="12">
        <f t="shared" si="69"/>
        <v>15.654648767857287</v>
      </c>
      <c r="BK18" s="12">
        <f t="shared" si="69"/>
        <v>17.808031558224251</v>
      </c>
      <c r="BL18" s="12">
        <f t="shared" si="69"/>
        <v>19.742295594396957</v>
      </c>
      <c r="BM18" s="12">
        <f t="shared" si="69"/>
        <v>21.523331529937067</v>
      </c>
      <c r="BN18" s="12">
        <f t="shared" si="69"/>
        <v>23.189998196603735</v>
      </c>
      <c r="BO18" s="12">
        <f t="shared" si="69"/>
        <v>24.76732258053238</v>
      </c>
      <c r="BP18" s="12">
        <f t="shared" si="69"/>
        <v>26.272472558852286</v>
      </c>
      <c r="BQ18" s="12">
        <f t="shared" si="69"/>
        <v>27.717796690441723</v>
      </c>
      <c r="BR18" s="12">
        <f t="shared" si="69"/>
        <v>29.112511418697373</v>
      </c>
      <c r="BS18" s="12">
        <f t="shared" si="69"/>
        <v>30.46370219083397</v>
      </c>
      <c r="BT18" s="12">
        <f t="shared" si="69"/>
        <v>31.251650795945551</v>
      </c>
      <c r="BU18" s="12">
        <f t="shared" si="69"/>
        <v>32.53144091999463</v>
      </c>
      <c r="BV18" s="12">
        <f t="shared" si="69"/>
        <v>33.78144091999463</v>
      </c>
      <c r="BW18" s="12">
        <f t="shared" si="69"/>
        <v>35.004693630585763</v>
      </c>
      <c r="BX18" s="12">
        <f t="shared" si="69"/>
        <v>36.203755963426417</v>
      </c>
      <c r="BY18" s="12">
        <f t="shared" si="69"/>
        <v>37.380800530259606</v>
      </c>
      <c r="BZ18" s="12">
        <f t="shared" si="69"/>
        <v>38.537691596058401</v>
      </c>
      <c r="CB18" s="19">
        <v>16</v>
      </c>
      <c r="CC18" s="11">
        <f t="shared" ref="CC18:CV18" si="70">AA49</f>
        <v>5</v>
      </c>
      <c r="CD18" s="11">
        <f t="shared" si="70"/>
        <v>10</v>
      </c>
      <c r="CE18" s="12">
        <f t="shared" si="70"/>
        <v>13.154648767857287</v>
      </c>
      <c r="CF18" s="12">
        <f t="shared" si="70"/>
        <v>15.654648767857287</v>
      </c>
      <c r="CG18" s="12">
        <f t="shared" si="70"/>
        <v>17.808031558224251</v>
      </c>
      <c r="CH18" s="12">
        <f t="shared" si="70"/>
        <v>19.742295594396957</v>
      </c>
      <c r="CI18" s="12">
        <f t="shared" si="70"/>
        <v>21.523331529937067</v>
      </c>
      <c r="CJ18" s="12">
        <f t="shared" si="70"/>
        <v>22.856664863270399</v>
      </c>
      <c r="CK18" s="12">
        <f t="shared" si="70"/>
        <v>24.433989247199044</v>
      </c>
      <c r="CL18" s="12">
        <f t="shared" si="70"/>
        <v>25.93913922551895</v>
      </c>
      <c r="CM18" s="12">
        <f t="shared" si="70"/>
        <v>27.384463357108388</v>
      </c>
      <c r="CN18" s="12">
        <f t="shared" si="70"/>
        <v>28.779178085364038</v>
      </c>
      <c r="CO18" s="12">
        <f t="shared" si="70"/>
        <v>29.589892548645995</v>
      </c>
      <c r="CP18" s="12">
        <f t="shared" si="70"/>
        <v>29.589892548645995</v>
      </c>
      <c r="CQ18" s="12">
        <f t="shared" si="70"/>
        <v>29.589892548645995</v>
      </c>
      <c r="CR18" s="12">
        <f t="shared" si="70"/>
        <v>30.839892548645995</v>
      </c>
      <c r="CS18" s="12">
        <f t="shared" si="70"/>
        <v>32.063145259237125</v>
      </c>
      <c r="CT18" s="12">
        <f t="shared" si="70"/>
        <v>33.262207592077779</v>
      </c>
      <c r="CU18" s="12">
        <f t="shared" si="70"/>
        <v>34.439252158910968</v>
      </c>
      <c r="CV18" s="12">
        <f t="shared" si="70"/>
        <v>35.596143224709763</v>
      </c>
      <c r="CX18" s="19">
        <v>16</v>
      </c>
      <c r="CY18" s="11">
        <f t="shared" ref="CY18:DR18" si="71">AA50</f>
        <v>5</v>
      </c>
      <c r="CZ18" s="11">
        <f t="shared" si="71"/>
        <v>10</v>
      </c>
      <c r="DA18" s="12">
        <f t="shared" si="71"/>
        <v>13.154648767857287</v>
      </c>
      <c r="DB18" s="12">
        <f t="shared" si="71"/>
        <v>15.654648767857287</v>
      </c>
      <c r="DC18" s="12">
        <f t="shared" si="71"/>
        <v>17.808031558224251</v>
      </c>
      <c r="DD18" s="12">
        <f t="shared" si="71"/>
        <v>17.808031558224251</v>
      </c>
      <c r="DE18" s="12">
        <f t="shared" si="71"/>
        <v>19.589067493764361</v>
      </c>
      <c r="DF18" s="12">
        <f t="shared" si="71"/>
        <v>21.255734160431029</v>
      </c>
      <c r="DG18" s="12">
        <f t="shared" si="71"/>
        <v>22.833058544359673</v>
      </c>
      <c r="DH18" s="12">
        <f t="shared" si="71"/>
        <v>24.338208522679579</v>
      </c>
      <c r="DI18" s="12">
        <f t="shared" si="71"/>
        <v>25.783532654269017</v>
      </c>
      <c r="DJ18" s="12">
        <f t="shared" si="71"/>
        <v>27.178247382524667</v>
      </c>
      <c r="DK18" s="12">
        <f t="shared" si="71"/>
        <v>28.529438154661264</v>
      </c>
      <c r="DL18" s="12">
        <f t="shared" si="71"/>
        <v>29.84268582984723</v>
      </c>
      <c r="DM18" s="12">
        <f t="shared" si="71"/>
        <v>31.122475953896309</v>
      </c>
      <c r="DN18" s="12">
        <f t="shared" si="71"/>
        <v>32.372475953896313</v>
      </c>
      <c r="DO18" s="12">
        <f t="shared" si="71"/>
        <v>33.595728664487446</v>
      </c>
      <c r="DP18" s="12">
        <f t="shared" si="71"/>
        <v>34.7947909973281</v>
      </c>
      <c r="DQ18" s="12">
        <f t="shared" si="71"/>
        <v>35.971835564161289</v>
      </c>
      <c r="DR18" s="12">
        <f t="shared" si="71"/>
        <v>37.128726629960084</v>
      </c>
    </row>
    <row r="19" spans="1:122" x14ac:dyDescent="0.25">
      <c r="A19" s="45"/>
      <c r="B19" s="40"/>
      <c r="C19" s="1" t="s">
        <v>5</v>
      </c>
      <c r="D19" s="1">
        <v>1</v>
      </c>
      <c r="E19" s="5">
        <v>398000</v>
      </c>
      <c r="F19" s="8">
        <v>5</v>
      </c>
      <c r="G19" s="1">
        <v>5</v>
      </c>
      <c r="H19" s="1">
        <v>5</v>
      </c>
      <c r="I19" s="1">
        <v>3</v>
      </c>
      <c r="J19" s="1">
        <v>4</v>
      </c>
      <c r="K19" s="1">
        <v>5</v>
      </c>
      <c r="L19" s="1">
        <v>4</v>
      </c>
      <c r="M19" s="1">
        <v>5</v>
      </c>
      <c r="N19" s="1">
        <v>0</v>
      </c>
      <c r="O19" s="1">
        <v>0</v>
      </c>
      <c r="P19" s="1">
        <v>3</v>
      </c>
      <c r="Q19" s="1">
        <v>5</v>
      </c>
      <c r="R19" s="1">
        <v>5</v>
      </c>
      <c r="S19" s="1">
        <v>1</v>
      </c>
      <c r="T19" s="1">
        <v>0</v>
      </c>
      <c r="U19" s="1">
        <v>4</v>
      </c>
      <c r="V19" s="1">
        <v>4</v>
      </c>
      <c r="W19" s="1">
        <v>4</v>
      </c>
      <c r="X19" s="1">
        <v>4</v>
      </c>
      <c r="Y19" s="9">
        <v>4</v>
      </c>
      <c r="Z19" s="26"/>
      <c r="AA19" s="11">
        <f t="shared" si="6"/>
        <v>5</v>
      </c>
      <c r="AB19" s="11">
        <f t="shared" si="7"/>
        <v>10</v>
      </c>
      <c r="AC19" s="12">
        <f t="shared" si="8"/>
        <v>13.154648767857287</v>
      </c>
      <c r="AD19" s="12">
        <f t="shared" si="9"/>
        <v>14.654648767857287</v>
      </c>
      <c r="AE19" s="12">
        <f t="shared" si="10"/>
        <v>16.37735500015086</v>
      </c>
      <c r="AF19" s="12">
        <f t="shared" si="11"/>
        <v>18.311619036323567</v>
      </c>
      <c r="AG19" s="12">
        <f t="shared" si="12"/>
        <v>19.736447784755654</v>
      </c>
      <c r="AH19" s="12">
        <f t="shared" si="13"/>
        <v>21.403114451422322</v>
      </c>
      <c r="AI19" s="12">
        <f t="shared" si="14"/>
        <v>21.403114451422322</v>
      </c>
      <c r="AJ19" s="12">
        <f t="shared" si="15"/>
        <v>21.403114451422322</v>
      </c>
      <c r="AK19" s="12">
        <f t="shared" si="16"/>
        <v>22.270308930375986</v>
      </c>
      <c r="AL19" s="12">
        <f t="shared" si="17"/>
        <v>23.665023658631636</v>
      </c>
      <c r="AM19" s="12">
        <f t="shared" si="18"/>
        <v>25.016214430768233</v>
      </c>
      <c r="AN19" s="12">
        <f t="shared" si="19"/>
        <v>25.278863965805428</v>
      </c>
      <c r="AO19" s="12">
        <f t="shared" si="20"/>
        <v>25.278863965805428</v>
      </c>
      <c r="AP19" s="12">
        <f t="shared" si="21"/>
        <v>26.278863965805428</v>
      </c>
      <c r="AQ19" s="12">
        <f t="shared" si="22"/>
        <v>27.257466134278332</v>
      </c>
      <c r="AR19" s="12">
        <f t="shared" si="23"/>
        <v>28.216716000550857</v>
      </c>
      <c r="AS19" s="12">
        <f t="shared" si="24"/>
        <v>29.158351654017409</v>
      </c>
      <c r="AT19" s="12">
        <f t="shared" si="25"/>
        <v>30.083864506656447</v>
      </c>
      <c r="AV19" s="36">
        <v>17</v>
      </c>
      <c r="AW19" s="3">
        <v>31.54</v>
      </c>
      <c r="AX19" s="3">
        <v>29.01</v>
      </c>
      <c r="AY19" s="3">
        <v>27.57</v>
      </c>
      <c r="AZ19" s="1">
        <f t="shared" si="0"/>
        <v>0.88770071713000909</v>
      </c>
      <c r="BA19" s="1">
        <f t="shared" si="1"/>
        <v>0.81649327216048084</v>
      </c>
      <c r="BB19" s="1">
        <f t="shared" si="2"/>
        <v>0.77596413352169791</v>
      </c>
      <c r="BD19">
        <f t="shared" si="26"/>
        <v>35.529992700660145</v>
      </c>
      <c r="BF19" s="19">
        <v>17</v>
      </c>
      <c r="BG19" s="11">
        <f t="shared" ref="BG19:BZ19" si="72">AA51</f>
        <v>5</v>
      </c>
      <c r="BH19" s="11">
        <f t="shared" si="72"/>
        <v>10</v>
      </c>
      <c r="BI19" s="12">
        <f t="shared" si="72"/>
        <v>13.154648767857287</v>
      </c>
      <c r="BJ19" s="12">
        <f t="shared" si="72"/>
        <v>15.154648767857287</v>
      </c>
      <c r="BK19" s="12">
        <f t="shared" si="72"/>
        <v>17.308031558224251</v>
      </c>
      <c r="BL19" s="12">
        <f t="shared" si="72"/>
        <v>19.242295594396957</v>
      </c>
      <c r="BM19" s="12">
        <f t="shared" si="72"/>
        <v>20.667124342829045</v>
      </c>
      <c r="BN19" s="12">
        <f t="shared" si="72"/>
        <v>22.333791009495712</v>
      </c>
      <c r="BO19" s="12">
        <f t="shared" si="72"/>
        <v>23.911115393424357</v>
      </c>
      <c r="BP19" s="12">
        <f t="shared" si="72"/>
        <v>25.416265371744263</v>
      </c>
      <c r="BQ19" s="12">
        <f t="shared" si="72"/>
        <v>26.861589503333704</v>
      </c>
      <c r="BR19" s="12">
        <f t="shared" si="72"/>
        <v>27.698418340287095</v>
      </c>
      <c r="BS19" s="12">
        <f t="shared" si="72"/>
        <v>29.049609112423692</v>
      </c>
      <c r="BT19" s="12">
        <f t="shared" si="72"/>
        <v>29.574908182498078</v>
      </c>
      <c r="BU19" s="12">
        <f t="shared" si="72"/>
        <v>30.854698306547157</v>
      </c>
      <c r="BV19" s="12">
        <f t="shared" si="72"/>
        <v>31.354698306547157</v>
      </c>
      <c r="BW19" s="12">
        <f t="shared" si="72"/>
        <v>32.57795101713829</v>
      </c>
      <c r="BX19" s="12">
        <f t="shared" si="72"/>
        <v>33.297388416842686</v>
      </c>
      <c r="BY19" s="12">
        <f t="shared" si="72"/>
        <v>34.003615156942601</v>
      </c>
      <c r="BZ19" s="12">
        <f t="shared" si="72"/>
        <v>34.234993370102359</v>
      </c>
      <c r="CB19" s="19">
        <v>17</v>
      </c>
      <c r="CC19" s="11">
        <f t="shared" ref="CC19:CV19" si="73">AA52</f>
        <v>5</v>
      </c>
      <c r="CD19" s="11">
        <f t="shared" si="73"/>
        <v>10</v>
      </c>
      <c r="CE19" s="12">
        <f t="shared" si="73"/>
        <v>13.154648767857287</v>
      </c>
      <c r="CF19" s="12">
        <f t="shared" si="73"/>
        <v>15.654648767857287</v>
      </c>
      <c r="CG19" s="12">
        <f t="shared" si="73"/>
        <v>15.654648767857287</v>
      </c>
      <c r="CH19" s="12">
        <f t="shared" si="73"/>
        <v>17.588912804029995</v>
      </c>
      <c r="CI19" s="12">
        <f t="shared" si="73"/>
        <v>19.369948739570106</v>
      </c>
      <c r="CJ19" s="12">
        <f t="shared" si="73"/>
        <v>21.036615406236773</v>
      </c>
      <c r="CK19" s="12">
        <f t="shared" si="73"/>
        <v>22.613939790165418</v>
      </c>
      <c r="CL19" s="12">
        <f t="shared" si="73"/>
        <v>23.517029777157362</v>
      </c>
      <c r="CM19" s="12">
        <f t="shared" si="73"/>
        <v>24.962353908746799</v>
      </c>
      <c r="CN19" s="12">
        <f t="shared" si="73"/>
        <v>26.357068637002449</v>
      </c>
      <c r="CO19" s="12">
        <f t="shared" si="73"/>
        <v>26.357068637002449</v>
      </c>
      <c r="CP19" s="12">
        <f t="shared" si="73"/>
        <v>26.882367707076835</v>
      </c>
      <c r="CQ19" s="12">
        <f t="shared" si="73"/>
        <v>28.162157831125914</v>
      </c>
      <c r="CR19" s="12">
        <f t="shared" si="73"/>
        <v>29.162157831125914</v>
      </c>
      <c r="CS19" s="12">
        <f t="shared" si="73"/>
        <v>29.896109457480591</v>
      </c>
      <c r="CT19" s="12">
        <f t="shared" si="73"/>
        <v>30.615546857184984</v>
      </c>
      <c r="CU19" s="12">
        <f t="shared" si="73"/>
        <v>31.321773597284899</v>
      </c>
      <c r="CV19" s="12">
        <f t="shared" si="73"/>
        <v>32.478664663083698</v>
      </c>
      <c r="CX19" s="19">
        <v>17</v>
      </c>
      <c r="CY19" s="11">
        <f t="shared" ref="CY19:DR19" si="74">AA53</f>
        <v>5</v>
      </c>
      <c r="CZ19" s="11">
        <f t="shared" si="74"/>
        <v>10</v>
      </c>
      <c r="DA19" s="12">
        <f t="shared" si="74"/>
        <v>11.892789260714371</v>
      </c>
      <c r="DB19" s="12">
        <f t="shared" si="74"/>
        <v>14.392789260714371</v>
      </c>
      <c r="DC19" s="12">
        <f t="shared" si="74"/>
        <v>16.546172051081335</v>
      </c>
      <c r="DD19" s="12">
        <f t="shared" si="74"/>
        <v>18.480436087254041</v>
      </c>
      <c r="DE19" s="12">
        <f t="shared" si="74"/>
        <v>20.261472022794152</v>
      </c>
      <c r="DF19" s="12">
        <f t="shared" si="74"/>
        <v>20.92813868946082</v>
      </c>
      <c r="DG19" s="12">
        <f t="shared" si="74"/>
        <v>21.559068443032277</v>
      </c>
      <c r="DH19" s="12">
        <f t="shared" si="74"/>
        <v>23.064218421352184</v>
      </c>
      <c r="DI19" s="12">
        <f t="shared" si="74"/>
        <v>23.064218421352184</v>
      </c>
      <c r="DJ19" s="12">
        <f t="shared" si="74"/>
        <v>24.458933149607834</v>
      </c>
      <c r="DK19" s="12">
        <f t="shared" si="74"/>
        <v>25.810123921744431</v>
      </c>
      <c r="DL19" s="12">
        <f t="shared" si="74"/>
        <v>25.810123921744431</v>
      </c>
      <c r="DM19" s="12">
        <f t="shared" si="74"/>
        <v>27.08991404579351</v>
      </c>
      <c r="DN19" s="12">
        <f t="shared" si="74"/>
        <v>27.83991404579351</v>
      </c>
      <c r="DO19" s="12">
        <f t="shared" si="74"/>
        <v>29.063166756384639</v>
      </c>
      <c r="DP19" s="12">
        <f t="shared" si="74"/>
        <v>30.262229089225297</v>
      </c>
      <c r="DQ19" s="12">
        <f t="shared" si="74"/>
        <v>30.497638002591934</v>
      </c>
      <c r="DR19" s="12">
        <f t="shared" si="74"/>
        <v>30.729016215751692</v>
      </c>
    </row>
    <row r="20" spans="1:122" x14ac:dyDescent="0.25">
      <c r="A20" s="45"/>
      <c r="B20" s="40"/>
      <c r="C20" s="1" t="s">
        <v>6</v>
      </c>
      <c r="D20" s="1">
        <v>1</v>
      </c>
      <c r="E20" s="5">
        <v>581000</v>
      </c>
      <c r="F20" s="8">
        <v>5</v>
      </c>
      <c r="G20" s="1">
        <v>5</v>
      </c>
      <c r="H20" s="1">
        <v>4</v>
      </c>
      <c r="I20" s="1">
        <v>4</v>
      </c>
      <c r="J20" s="1">
        <v>4</v>
      </c>
      <c r="K20" s="1">
        <v>0</v>
      </c>
      <c r="L20" s="1">
        <v>5</v>
      </c>
      <c r="M20" s="1">
        <v>4</v>
      </c>
      <c r="N20" s="1">
        <v>1</v>
      </c>
      <c r="O20" s="1">
        <v>1</v>
      </c>
      <c r="P20" s="1">
        <v>0</v>
      </c>
      <c r="Q20" s="1">
        <v>1</v>
      </c>
      <c r="R20" s="1">
        <v>4</v>
      </c>
      <c r="S20" s="1">
        <v>4</v>
      </c>
      <c r="T20" s="1">
        <v>4</v>
      </c>
      <c r="U20" s="1">
        <v>5</v>
      </c>
      <c r="V20" s="1">
        <v>4</v>
      </c>
      <c r="W20" s="1">
        <v>4</v>
      </c>
      <c r="X20" s="1">
        <v>3</v>
      </c>
      <c r="Y20" s="9">
        <v>3</v>
      </c>
      <c r="Z20" s="26"/>
      <c r="AA20" s="11">
        <f t="shared" si="6"/>
        <v>5</v>
      </c>
      <c r="AB20" s="11">
        <f t="shared" si="7"/>
        <v>10</v>
      </c>
      <c r="AC20" s="12">
        <f t="shared" si="8"/>
        <v>12.523719014285829</v>
      </c>
      <c r="AD20" s="12">
        <f t="shared" si="9"/>
        <v>14.523719014285829</v>
      </c>
      <c r="AE20" s="12">
        <f t="shared" si="10"/>
        <v>16.246425246579403</v>
      </c>
      <c r="AF20" s="12">
        <f t="shared" si="11"/>
        <v>16.246425246579403</v>
      </c>
      <c r="AG20" s="12">
        <f t="shared" si="12"/>
        <v>18.027461182119513</v>
      </c>
      <c r="AH20" s="12">
        <f t="shared" si="13"/>
        <v>19.360794515452845</v>
      </c>
      <c r="AI20" s="12">
        <f t="shared" si="14"/>
        <v>19.676259392238574</v>
      </c>
      <c r="AJ20" s="12">
        <f t="shared" si="15"/>
        <v>19.977289387902555</v>
      </c>
      <c r="AK20" s="12">
        <f t="shared" si="16"/>
        <v>19.977289387902555</v>
      </c>
      <c r="AL20" s="12">
        <f t="shared" si="17"/>
        <v>20.256232333553687</v>
      </c>
      <c r="AM20" s="12">
        <f t="shared" si="18"/>
        <v>21.337184951262966</v>
      </c>
      <c r="AN20" s="12">
        <f t="shared" si="19"/>
        <v>22.387783091411741</v>
      </c>
      <c r="AO20" s="12">
        <f t="shared" si="20"/>
        <v>23.411615190651002</v>
      </c>
      <c r="AP20" s="12">
        <f t="shared" si="21"/>
        <v>24.661615190651002</v>
      </c>
      <c r="AQ20" s="12">
        <f t="shared" si="22"/>
        <v>25.640217359123906</v>
      </c>
      <c r="AR20" s="12">
        <f t="shared" si="23"/>
        <v>26.599467225396431</v>
      </c>
      <c r="AS20" s="12">
        <f t="shared" si="24"/>
        <v>27.305693965496346</v>
      </c>
      <c r="AT20" s="12">
        <f t="shared" si="25"/>
        <v>27.999828604975622</v>
      </c>
      <c r="AV20" s="36">
        <v>18</v>
      </c>
      <c r="AW20" s="3">
        <v>32.53</v>
      </c>
      <c r="AX20" s="3">
        <v>29.93</v>
      </c>
      <c r="AY20" s="3">
        <v>28.49</v>
      </c>
      <c r="AZ20" s="1">
        <f t="shared" si="0"/>
        <v>0.88567484162958143</v>
      </c>
      <c r="BA20" s="1">
        <f t="shared" si="1"/>
        <v>0.81488619766287651</v>
      </c>
      <c r="BB20" s="1">
        <f t="shared" si="2"/>
        <v>0.77568017946593215</v>
      </c>
      <c r="BD20">
        <f t="shared" si="26"/>
        <v>36.729055033500799</v>
      </c>
      <c r="BF20" s="19">
        <v>18</v>
      </c>
      <c r="BG20" s="11">
        <f t="shared" ref="BG20:BZ20" si="75">AA54</f>
        <v>5</v>
      </c>
      <c r="BH20" s="11">
        <f t="shared" si="75"/>
        <v>10</v>
      </c>
      <c r="BI20" s="12">
        <f t="shared" si="75"/>
        <v>13.154648767857287</v>
      </c>
      <c r="BJ20" s="12">
        <f t="shared" si="75"/>
        <v>15.654648767857287</v>
      </c>
      <c r="BK20" s="12">
        <f t="shared" si="75"/>
        <v>17.808031558224251</v>
      </c>
      <c r="BL20" s="12">
        <f t="shared" si="75"/>
        <v>19.742295594396957</v>
      </c>
      <c r="BM20" s="12">
        <f t="shared" si="75"/>
        <v>21.523331529937067</v>
      </c>
      <c r="BN20" s="12">
        <f t="shared" si="75"/>
        <v>23.189998196603735</v>
      </c>
      <c r="BO20" s="12">
        <f t="shared" si="75"/>
        <v>24.76732258053238</v>
      </c>
      <c r="BP20" s="12">
        <f t="shared" si="75"/>
        <v>26.272472558852286</v>
      </c>
      <c r="BQ20" s="12">
        <f t="shared" si="75"/>
        <v>27.717796690441723</v>
      </c>
      <c r="BR20" s="12">
        <f t="shared" si="75"/>
        <v>29.112511418697373</v>
      </c>
      <c r="BS20" s="12">
        <f t="shared" si="75"/>
        <v>29.652987727552013</v>
      </c>
      <c r="BT20" s="12">
        <f t="shared" si="75"/>
        <v>30.966235402737979</v>
      </c>
      <c r="BU20" s="12">
        <f t="shared" si="75"/>
        <v>32.246025526787058</v>
      </c>
      <c r="BV20" s="12">
        <f t="shared" si="75"/>
        <v>33.496025526787058</v>
      </c>
      <c r="BW20" s="12">
        <f t="shared" si="75"/>
        <v>34.719278237378191</v>
      </c>
      <c r="BX20" s="12">
        <f t="shared" si="75"/>
        <v>35.67852810365072</v>
      </c>
      <c r="BY20" s="12">
        <f t="shared" si="75"/>
        <v>36.855572670483909</v>
      </c>
      <c r="BZ20" s="12">
        <f t="shared" si="75"/>
        <v>38.012463736282704</v>
      </c>
      <c r="CB20" s="19">
        <v>18</v>
      </c>
      <c r="CC20" s="11">
        <f t="shared" ref="CC20:CV20" si="76">AA55</f>
        <v>5</v>
      </c>
      <c r="CD20" s="11">
        <f t="shared" si="76"/>
        <v>10</v>
      </c>
      <c r="CE20" s="12">
        <f t="shared" si="76"/>
        <v>13.154648767857287</v>
      </c>
      <c r="CF20" s="12">
        <f t="shared" si="76"/>
        <v>15.654648767857287</v>
      </c>
      <c r="CG20" s="12">
        <f t="shared" si="76"/>
        <v>17.808031558224251</v>
      </c>
      <c r="CH20" s="12">
        <f t="shared" si="76"/>
        <v>19.742295594396957</v>
      </c>
      <c r="CI20" s="12">
        <f t="shared" si="76"/>
        <v>21.523331529937067</v>
      </c>
      <c r="CJ20" s="12">
        <f t="shared" si="76"/>
        <v>23.189998196603735</v>
      </c>
      <c r="CK20" s="12">
        <f t="shared" si="76"/>
        <v>24.76732258053238</v>
      </c>
      <c r="CL20" s="12">
        <f t="shared" si="76"/>
        <v>26.272472558852286</v>
      </c>
      <c r="CM20" s="12">
        <f t="shared" si="76"/>
        <v>27.717796690441723</v>
      </c>
      <c r="CN20" s="12">
        <f t="shared" si="76"/>
        <v>29.112511418697373</v>
      </c>
      <c r="CO20" s="12">
        <f t="shared" si="76"/>
        <v>30.46370219083397</v>
      </c>
      <c r="CP20" s="12">
        <f t="shared" si="76"/>
        <v>31.776949866019937</v>
      </c>
      <c r="CQ20" s="12">
        <f t="shared" si="76"/>
        <v>33.056739990069012</v>
      </c>
      <c r="CR20" s="12">
        <f t="shared" si="76"/>
        <v>34.306739990069012</v>
      </c>
      <c r="CS20" s="12">
        <f t="shared" si="76"/>
        <v>35.529992700660145</v>
      </c>
      <c r="CT20" s="12">
        <f t="shared" si="76"/>
        <v>36.489242566932674</v>
      </c>
      <c r="CU20" s="12">
        <f t="shared" si="76"/>
        <v>37.666287133765863</v>
      </c>
      <c r="CV20" s="12">
        <f t="shared" si="76"/>
        <v>38.823178199564659</v>
      </c>
      <c r="CX20" s="19">
        <v>18</v>
      </c>
      <c r="CY20" s="11">
        <f t="shared" ref="CY20:DR20" si="77">AA56</f>
        <v>5</v>
      </c>
      <c r="CZ20" s="11">
        <f t="shared" si="77"/>
        <v>10</v>
      </c>
      <c r="DA20" s="12">
        <f t="shared" si="77"/>
        <v>13.154648767857287</v>
      </c>
      <c r="DB20" s="12">
        <f t="shared" si="77"/>
        <v>15.654648767857287</v>
      </c>
      <c r="DC20" s="12">
        <f t="shared" si="77"/>
        <v>17.808031558224251</v>
      </c>
      <c r="DD20" s="12">
        <f t="shared" si="77"/>
        <v>19.742295594396957</v>
      </c>
      <c r="DE20" s="12">
        <f t="shared" si="77"/>
        <v>21.523331529937067</v>
      </c>
      <c r="DF20" s="12">
        <f t="shared" si="77"/>
        <v>23.189998196603735</v>
      </c>
      <c r="DG20" s="12">
        <f t="shared" si="77"/>
        <v>24.76732258053238</v>
      </c>
      <c r="DH20" s="12">
        <f t="shared" si="77"/>
        <v>25.369382571860342</v>
      </c>
      <c r="DI20" s="12">
        <f t="shared" si="77"/>
        <v>26.814706703449779</v>
      </c>
      <c r="DJ20" s="12">
        <f t="shared" si="77"/>
        <v>28.209421431705429</v>
      </c>
      <c r="DK20" s="12">
        <f t="shared" si="77"/>
        <v>29.560612203842027</v>
      </c>
      <c r="DL20" s="12">
        <f t="shared" si="77"/>
        <v>30.873859879027993</v>
      </c>
      <c r="DM20" s="12">
        <f t="shared" si="77"/>
        <v>32.153650003077068</v>
      </c>
      <c r="DN20" s="12">
        <f t="shared" si="77"/>
        <v>33.403650003077068</v>
      </c>
      <c r="DO20" s="12">
        <f t="shared" si="77"/>
        <v>34.626902713668201</v>
      </c>
      <c r="DP20" s="12">
        <f t="shared" si="77"/>
        <v>35.825965046508855</v>
      </c>
      <c r="DQ20" s="12">
        <f t="shared" si="77"/>
        <v>37.003009613342044</v>
      </c>
      <c r="DR20" s="12">
        <f t="shared" si="77"/>
        <v>38.15990067914084</v>
      </c>
    </row>
    <row r="21" spans="1:122" x14ac:dyDescent="0.25">
      <c r="A21" s="45">
        <v>7</v>
      </c>
      <c r="B21" s="40" t="s">
        <v>14</v>
      </c>
      <c r="C21" s="1" t="s">
        <v>4</v>
      </c>
      <c r="D21" s="1">
        <v>2</v>
      </c>
      <c r="E21" s="5">
        <v>9550000</v>
      </c>
      <c r="F21" s="8">
        <v>1</v>
      </c>
      <c r="G21" s="1">
        <v>5</v>
      </c>
      <c r="H21" s="1">
        <v>2</v>
      </c>
      <c r="I21" s="1">
        <v>5</v>
      </c>
      <c r="J21" s="1">
        <v>5</v>
      </c>
      <c r="K21" s="1">
        <v>3</v>
      </c>
      <c r="L21" s="1">
        <v>3</v>
      </c>
      <c r="M21" s="1">
        <v>2</v>
      </c>
      <c r="N21" s="1">
        <v>1</v>
      </c>
      <c r="O21" s="1">
        <v>5</v>
      </c>
      <c r="P21" s="1">
        <v>5</v>
      </c>
      <c r="Q21" s="1">
        <v>2</v>
      </c>
      <c r="R21" s="1">
        <v>0</v>
      </c>
      <c r="S21" s="1">
        <v>0</v>
      </c>
      <c r="T21" s="1">
        <v>0</v>
      </c>
      <c r="U21" s="1">
        <v>0</v>
      </c>
      <c r="V21" s="1">
        <v>2</v>
      </c>
      <c r="W21" s="1">
        <v>5</v>
      </c>
      <c r="X21" s="1">
        <v>5</v>
      </c>
      <c r="Y21" s="9">
        <v>4</v>
      </c>
      <c r="Z21" s="26"/>
      <c r="AA21" s="11">
        <f t="shared" si="6"/>
        <v>1</v>
      </c>
      <c r="AB21" s="11">
        <f t="shared" si="7"/>
        <v>6</v>
      </c>
      <c r="AC21" s="12">
        <f t="shared" si="8"/>
        <v>7.2618595071429146</v>
      </c>
      <c r="AD21" s="12">
        <f t="shared" si="9"/>
        <v>9.7618595071429155</v>
      </c>
      <c r="AE21" s="12">
        <f t="shared" si="10"/>
        <v>11.915242297509881</v>
      </c>
      <c r="AF21" s="12">
        <f t="shared" si="11"/>
        <v>13.075800719213506</v>
      </c>
      <c r="AG21" s="12">
        <f t="shared" si="12"/>
        <v>14.144422280537572</v>
      </c>
      <c r="AH21" s="12">
        <f t="shared" si="13"/>
        <v>14.811088947204238</v>
      </c>
      <c r="AI21" s="12">
        <f t="shared" si="14"/>
        <v>15.126553823989967</v>
      </c>
      <c r="AJ21" s="12">
        <f t="shared" si="15"/>
        <v>16.631703802309872</v>
      </c>
      <c r="AK21" s="12">
        <f t="shared" si="16"/>
        <v>18.077027933899309</v>
      </c>
      <c r="AL21" s="12">
        <f t="shared" si="17"/>
        <v>18.634913825201568</v>
      </c>
      <c r="AM21" s="12">
        <f t="shared" si="18"/>
        <v>18.634913825201568</v>
      </c>
      <c r="AN21" s="12">
        <f t="shared" si="19"/>
        <v>18.634913825201568</v>
      </c>
      <c r="AO21" s="12">
        <f t="shared" si="20"/>
        <v>18.634913825201568</v>
      </c>
      <c r="AP21" s="12">
        <f t="shared" si="21"/>
        <v>18.634913825201568</v>
      </c>
      <c r="AQ21" s="12">
        <f t="shared" si="22"/>
        <v>19.12421490943802</v>
      </c>
      <c r="AR21" s="12">
        <f t="shared" si="23"/>
        <v>20.323277242278678</v>
      </c>
      <c r="AS21" s="12">
        <f t="shared" si="24"/>
        <v>21.50032180911187</v>
      </c>
      <c r="AT21" s="12">
        <f t="shared" si="25"/>
        <v>22.425834661750908</v>
      </c>
      <c r="AV21" s="36">
        <v>19</v>
      </c>
      <c r="AW21" s="3">
        <v>33.58</v>
      </c>
      <c r="AX21" s="3">
        <v>30.8</v>
      </c>
      <c r="AY21" s="3">
        <v>29.37</v>
      </c>
      <c r="AZ21" s="1">
        <f t="shared" si="0"/>
        <v>0.88587325929213057</v>
      </c>
      <c r="BA21" s="1">
        <f t="shared" si="1"/>
        <v>0.81253413895764215</v>
      </c>
      <c r="BB21" s="1">
        <f t="shared" si="2"/>
        <v>0.77480933964889454</v>
      </c>
      <c r="BD21">
        <f t="shared" si="26"/>
        <v>37.906099600333988</v>
      </c>
      <c r="BF21" s="19">
        <v>19</v>
      </c>
      <c r="BG21" s="11">
        <f t="shared" ref="BG21:BZ21" si="78">AA57</f>
        <v>5</v>
      </c>
      <c r="BH21" s="11">
        <f t="shared" si="78"/>
        <v>10</v>
      </c>
      <c r="BI21" s="12">
        <f t="shared" si="78"/>
        <v>13.154648767857287</v>
      </c>
      <c r="BJ21" s="12">
        <f t="shared" si="78"/>
        <v>15.654648767857287</v>
      </c>
      <c r="BK21" s="12">
        <f t="shared" si="78"/>
        <v>17.808031558224251</v>
      </c>
      <c r="BL21" s="12">
        <f t="shared" si="78"/>
        <v>19.742295594396957</v>
      </c>
      <c r="BM21" s="12">
        <f t="shared" si="78"/>
        <v>21.523331529937067</v>
      </c>
      <c r="BN21" s="12">
        <f t="shared" si="78"/>
        <v>23.189998196603735</v>
      </c>
      <c r="BO21" s="12">
        <f t="shared" si="78"/>
        <v>24.76732258053238</v>
      </c>
      <c r="BP21" s="12">
        <f t="shared" si="78"/>
        <v>26.272472558852286</v>
      </c>
      <c r="BQ21" s="12">
        <f t="shared" si="78"/>
        <v>27.717796690441723</v>
      </c>
      <c r="BR21" s="12">
        <f t="shared" si="78"/>
        <v>29.112511418697373</v>
      </c>
      <c r="BS21" s="12">
        <f t="shared" si="78"/>
        <v>30.46370219083397</v>
      </c>
      <c r="BT21" s="12">
        <f t="shared" si="78"/>
        <v>31.776949866019937</v>
      </c>
      <c r="BU21" s="12">
        <f t="shared" si="78"/>
        <v>33.056739990069012</v>
      </c>
      <c r="BV21" s="12">
        <f t="shared" si="78"/>
        <v>34.306739990069012</v>
      </c>
      <c r="BW21" s="12">
        <f t="shared" si="78"/>
        <v>35.529992700660145</v>
      </c>
      <c r="BX21" s="12">
        <f t="shared" si="78"/>
        <v>36.729055033500799</v>
      </c>
      <c r="BY21" s="12">
        <f t="shared" si="78"/>
        <v>37.906099600333988</v>
      </c>
      <c r="BZ21" s="12">
        <f t="shared" si="78"/>
        <v>39.062990666132784</v>
      </c>
      <c r="CB21" s="19">
        <v>19</v>
      </c>
      <c r="CC21" s="11">
        <f t="shared" ref="CC21:CV21" si="79">AA58</f>
        <v>5</v>
      </c>
      <c r="CD21" s="11">
        <f t="shared" si="79"/>
        <v>10</v>
      </c>
      <c r="CE21" s="12">
        <f t="shared" si="79"/>
        <v>13.154648767857287</v>
      </c>
      <c r="CF21" s="12">
        <f t="shared" si="79"/>
        <v>15.654648767857287</v>
      </c>
      <c r="CG21" s="12">
        <f t="shared" si="79"/>
        <v>17.808031558224251</v>
      </c>
      <c r="CH21" s="12">
        <f t="shared" si="79"/>
        <v>19.742295594396957</v>
      </c>
      <c r="CI21" s="12">
        <f t="shared" si="79"/>
        <v>21.523331529937067</v>
      </c>
      <c r="CJ21" s="12">
        <f t="shared" si="79"/>
        <v>23.189998196603735</v>
      </c>
      <c r="CK21" s="12">
        <f t="shared" si="79"/>
        <v>24.76732258053238</v>
      </c>
      <c r="CL21" s="12">
        <f t="shared" si="79"/>
        <v>26.272472558852286</v>
      </c>
      <c r="CM21" s="12">
        <f t="shared" si="79"/>
        <v>27.717796690441723</v>
      </c>
      <c r="CN21" s="12">
        <f t="shared" si="79"/>
        <v>29.112511418697373</v>
      </c>
      <c r="CO21" s="12">
        <f t="shared" si="79"/>
        <v>30.46370219083397</v>
      </c>
      <c r="CP21" s="12">
        <f t="shared" si="79"/>
        <v>31.776949866019937</v>
      </c>
      <c r="CQ21" s="12">
        <f t="shared" si="79"/>
        <v>32.800781965259198</v>
      </c>
      <c r="CR21" s="12">
        <f t="shared" si="79"/>
        <v>34.050781965259198</v>
      </c>
      <c r="CS21" s="12">
        <f t="shared" si="79"/>
        <v>35.274034675850331</v>
      </c>
      <c r="CT21" s="12">
        <f t="shared" si="79"/>
        <v>36.473097008690985</v>
      </c>
      <c r="CU21" s="12">
        <f t="shared" si="79"/>
        <v>36.473097008690985</v>
      </c>
      <c r="CV21" s="12">
        <f t="shared" si="79"/>
        <v>37.629988074489781</v>
      </c>
      <c r="CX21" s="19">
        <v>19</v>
      </c>
      <c r="CY21" s="11">
        <f t="shared" ref="CY21:DR21" si="80">AA59</f>
        <v>5</v>
      </c>
      <c r="CZ21" s="11">
        <f t="shared" si="80"/>
        <v>10</v>
      </c>
      <c r="DA21" s="12">
        <f t="shared" si="80"/>
        <v>13.154648767857287</v>
      </c>
      <c r="DB21" s="12">
        <f t="shared" si="80"/>
        <v>15.654648767857287</v>
      </c>
      <c r="DC21" s="12">
        <f t="shared" si="80"/>
        <v>17.808031558224251</v>
      </c>
      <c r="DD21" s="12">
        <f t="shared" si="80"/>
        <v>19.742295594396957</v>
      </c>
      <c r="DE21" s="12">
        <f t="shared" si="80"/>
        <v>21.523331529937067</v>
      </c>
      <c r="DF21" s="12">
        <f t="shared" si="80"/>
        <v>23.189998196603735</v>
      </c>
      <c r="DG21" s="12">
        <f t="shared" si="80"/>
        <v>24.76732258053238</v>
      </c>
      <c r="DH21" s="12">
        <f t="shared" si="80"/>
        <v>26.272472558852286</v>
      </c>
      <c r="DI21" s="12">
        <f t="shared" si="80"/>
        <v>27.717796690441723</v>
      </c>
      <c r="DJ21" s="12">
        <f t="shared" si="80"/>
        <v>29.112511418697373</v>
      </c>
      <c r="DK21" s="12">
        <f t="shared" si="80"/>
        <v>30.46370219083397</v>
      </c>
      <c r="DL21" s="12">
        <f t="shared" si="80"/>
        <v>31.776949866019937</v>
      </c>
      <c r="DM21" s="12">
        <f t="shared" si="80"/>
        <v>33.056739990069012</v>
      </c>
      <c r="DN21" s="12">
        <f t="shared" si="80"/>
        <v>34.306739990069012</v>
      </c>
      <c r="DO21" s="12">
        <f t="shared" si="80"/>
        <v>35.529992700660145</v>
      </c>
      <c r="DP21" s="12">
        <f t="shared" si="80"/>
        <v>36.729055033500799</v>
      </c>
      <c r="DQ21" s="12">
        <f t="shared" si="80"/>
        <v>37.906099600333988</v>
      </c>
      <c r="DR21" s="12">
        <f t="shared" si="80"/>
        <v>37.906099600333988</v>
      </c>
    </row>
    <row r="22" spans="1:122" x14ac:dyDescent="0.25">
      <c r="A22" s="45"/>
      <c r="B22" s="40"/>
      <c r="C22" s="1" t="s">
        <v>5</v>
      </c>
      <c r="D22" s="1">
        <v>1</v>
      </c>
      <c r="E22" s="5">
        <v>98900000</v>
      </c>
      <c r="F22" s="8">
        <v>5</v>
      </c>
      <c r="G22" s="1">
        <v>4</v>
      </c>
      <c r="H22" s="1">
        <v>3</v>
      </c>
      <c r="I22" s="1">
        <v>3</v>
      </c>
      <c r="J22" s="1">
        <v>3</v>
      </c>
      <c r="K22" s="1">
        <v>5</v>
      </c>
      <c r="L22" s="1">
        <v>4</v>
      </c>
      <c r="M22" s="1">
        <v>4</v>
      </c>
      <c r="N22" s="1">
        <v>4</v>
      </c>
      <c r="O22" s="1">
        <v>3</v>
      </c>
      <c r="P22" s="1">
        <v>2</v>
      </c>
      <c r="Q22" s="1">
        <v>2</v>
      </c>
      <c r="R22" s="1">
        <v>3</v>
      </c>
      <c r="S22" s="1">
        <v>0</v>
      </c>
      <c r="T22" s="1">
        <v>3</v>
      </c>
      <c r="U22" s="1">
        <v>3</v>
      </c>
      <c r="V22" s="1">
        <v>2</v>
      </c>
      <c r="W22" s="1">
        <v>3</v>
      </c>
      <c r="X22" s="1">
        <v>0</v>
      </c>
      <c r="Y22" s="9">
        <v>2</v>
      </c>
      <c r="Z22" s="26"/>
      <c r="AA22" s="11">
        <f t="shared" si="6"/>
        <v>5</v>
      </c>
      <c r="AB22" s="11">
        <f t="shared" si="7"/>
        <v>9</v>
      </c>
      <c r="AC22" s="12">
        <f t="shared" si="8"/>
        <v>10.892789260714371</v>
      </c>
      <c r="AD22" s="12">
        <f t="shared" si="9"/>
        <v>12.392789260714371</v>
      </c>
      <c r="AE22" s="12">
        <f t="shared" si="10"/>
        <v>13.684818934934551</v>
      </c>
      <c r="AF22" s="12">
        <f t="shared" si="11"/>
        <v>15.619082971107259</v>
      </c>
      <c r="AG22" s="12">
        <f t="shared" si="12"/>
        <v>17.043911719539349</v>
      </c>
      <c r="AH22" s="12">
        <f t="shared" si="13"/>
        <v>18.377245052872681</v>
      </c>
      <c r="AI22" s="12">
        <f t="shared" si="14"/>
        <v>19.639104560015596</v>
      </c>
      <c r="AJ22" s="12">
        <f t="shared" si="15"/>
        <v>20.54219454700754</v>
      </c>
      <c r="AK22" s="12">
        <f t="shared" si="16"/>
        <v>21.120324199643317</v>
      </c>
      <c r="AL22" s="12">
        <f t="shared" si="17"/>
        <v>21.678210090945576</v>
      </c>
      <c r="AM22" s="12">
        <f t="shared" si="18"/>
        <v>22.488924554227534</v>
      </c>
      <c r="AN22" s="12">
        <f t="shared" si="19"/>
        <v>22.488924554227534</v>
      </c>
      <c r="AO22" s="12">
        <f t="shared" si="20"/>
        <v>23.256798628656981</v>
      </c>
      <c r="AP22" s="12">
        <f t="shared" si="21"/>
        <v>24.006798628656981</v>
      </c>
      <c r="AQ22" s="12">
        <f t="shared" si="22"/>
        <v>24.496099712893432</v>
      </c>
      <c r="AR22" s="12">
        <f t="shared" si="23"/>
        <v>25.215537112597826</v>
      </c>
      <c r="AS22" s="12">
        <f t="shared" si="24"/>
        <v>25.215537112597826</v>
      </c>
      <c r="AT22" s="12">
        <f t="shared" si="25"/>
        <v>25.678293538917345</v>
      </c>
      <c r="AV22" s="36">
        <v>20</v>
      </c>
      <c r="AW22" s="3">
        <v>34.47</v>
      </c>
      <c r="AX22" s="3">
        <v>31.63</v>
      </c>
      <c r="AY22" s="3">
        <v>30.11</v>
      </c>
      <c r="AZ22" s="1">
        <f t="shared" si="0"/>
        <v>0.88242091586410809</v>
      </c>
      <c r="BA22" s="1">
        <f t="shared" si="1"/>
        <v>0.8097178290914343</v>
      </c>
      <c r="BB22" s="1">
        <f t="shared" si="2"/>
        <v>0.77080631786098919</v>
      </c>
      <c r="BD22">
        <f t="shared" si="26"/>
        <v>39.062990666132784</v>
      </c>
      <c r="BF22" s="19">
        <v>20</v>
      </c>
      <c r="BG22" s="11">
        <f t="shared" ref="BG22:BZ22" si="81">AA60</f>
        <v>0</v>
      </c>
      <c r="BH22" s="11">
        <f t="shared" si="81"/>
        <v>5</v>
      </c>
      <c r="BI22" s="12">
        <f t="shared" si="81"/>
        <v>8.154648767857287</v>
      </c>
      <c r="BJ22" s="12">
        <f t="shared" si="81"/>
        <v>10.654648767857287</v>
      </c>
      <c r="BK22" s="12">
        <f t="shared" si="81"/>
        <v>12.808031558224252</v>
      </c>
      <c r="BL22" s="12">
        <f t="shared" si="81"/>
        <v>14.74229559439696</v>
      </c>
      <c r="BM22" s="12">
        <f t="shared" si="81"/>
        <v>16.523331529937071</v>
      </c>
      <c r="BN22" s="12">
        <f t="shared" si="81"/>
        <v>18.189998196603739</v>
      </c>
      <c r="BO22" s="12">
        <f t="shared" si="81"/>
        <v>19.767322580532383</v>
      </c>
      <c r="BP22" s="12">
        <f t="shared" si="81"/>
        <v>21.272472558852289</v>
      </c>
      <c r="BQ22" s="12">
        <f t="shared" si="81"/>
        <v>22.71779669044173</v>
      </c>
      <c r="BR22" s="12">
        <f t="shared" si="81"/>
        <v>24.11251141869738</v>
      </c>
      <c r="BS22" s="12">
        <f t="shared" si="81"/>
        <v>25.463702190833978</v>
      </c>
      <c r="BT22" s="12">
        <f t="shared" si="81"/>
        <v>26.776949866019944</v>
      </c>
      <c r="BU22" s="12">
        <f t="shared" si="81"/>
        <v>28.056739990069023</v>
      </c>
      <c r="BV22" s="12">
        <f t="shared" si="81"/>
        <v>29.306739990069023</v>
      </c>
      <c r="BW22" s="12">
        <f t="shared" si="81"/>
        <v>30.529992700660152</v>
      </c>
      <c r="BX22" s="12">
        <f t="shared" si="81"/>
        <v>31.72905503350081</v>
      </c>
      <c r="BY22" s="12">
        <f t="shared" si="81"/>
        <v>32.906099600334002</v>
      </c>
      <c r="BZ22" s="12">
        <f t="shared" si="81"/>
        <v>34.062990666132798</v>
      </c>
      <c r="CB22" s="19">
        <v>20</v>
      </c>
      <c r="CC22" s="11">
        <f t="shared" ref="CC22:CV22" si="82">AA61</f>
        <v>0</v>
      </c>
      <c r="CD22" s="11">
        <f t="shared" si="82"/>
        <v>5</v>
      </c>
      <c r="CE22" s="12">
        <f t="shared" si="82"/>
        <v>8.154648767857287</v>
      </c>
      <c r="CF22" s="12">
        <f t="shared" si="82"/>
        <v>10.654648767857287</v>
      </c>
      <c r="CG22" s="12">
        <f t="shared" si="82"/>
        <v>12.808031558224252</v>
      </c>
      <c r="CH22" s="12">
        <f t="shared" si="82"/>
        <v>14.74229559439696</v>
      </c>
      <c r="CI22" s="12">
        <f t="shared" si="82"/>
        <v>16.523331529937071</v>
      </c>
      <c r="CJ22" s="12">
        <f t="shared" si="82"/>
        <v>17.523331529937071</v>
      </c>
      <c r="CK22" s="12">
        <f t="shared" si="82"/>
        <v>19.100655913865715</v>
      </c>
      <c r="CL22" s="12">
        <f t="shared" si="82"/>
        <v>20.003745900857659</v>
      </c>
      <c r="CM22" s="12">
        <f t="shared" si="82"/>
        <v>21.449070032447096</v>
      </c>
      <c r="CN22" s="12">
        <f t="shared" si="82"/>
        <v>22.843784760702746</v>
      </c>
      <c r="CO22" s="12">
        <f t="shared" si="82"/>
        <v>24.194975532839344</v>
      </c>
      <c r="CP22" s="12">
        <f t="shared" si="82"/>
        <v>25.50822320802531</v>
      </c>
      <c r="CQ22" s="12">
        <f t="shared" si="82"/>
        <v>26.788013332074389</v>
      </c>
      <c r="CR22" s="12">
        <f t="shared" si="82"/>
        <v>28.038013332074389</v>
      </c>
      <c r="CS22" s="12">
        <f t="shared" si="82"/>
        <v>29.261266042665518</v>
      </c>
      <c r="CT22" s="12">
        <f t="shared" si="82"/>
        <v>29.261266042665518</v>
      </c>
      <c r="CU22" s="12">
        <f t="shared" si="82"/>
        <v>30.438310609498711</v>
      </c>
      <c r="CV22" s="12">
        <f t="shared" si="82"/>
        <v>31.132445248977987</v>
      </c>
      <c r="CX22" s="19">
        <v>20</v>
      </c>
      <c r="CY22" s="11">
        <f t="shared" ref="CY22:DR22" si="83">AA62</f>
        <v>5</v>
      </c>
      <c r="CZ22" s="11">
        <f t="shared" si="83"/>
        <v>10</v>
      </c>
      <c r="DA22" s="12">
        <f t="shared" si="83"/>
        <v>13.154648767857287</v>
      </c>
      <c r="DB22" s="12">
        <f t="shared" si="83"/>
        <v>15.654648767857287</v>
      </c>
      <c r="DC22" s="12">
        <f t="shared" si="83"/>
        <v>17.808031558224251</v>
      </c>
      <c r="DD22" s="12">
        <f t="shared" si="83"/>
        <v>19.742295594396957</v>
      </c>
      <c r="DE22" s="12">
        <f t="shared" si="83"/>
        <v>21.523331529937067</v>
      </c>
      <c r="DF22" s="12">
        <f t="shared" si="83"/>
        <v>23.189998196603735</v>
      </c>
      <c r="DG22" s="12">
        <f t="shared" si="83"/>
        <v>24.76732258053238</v>
      </c>
      <c r="DH22" s="12">
        <f t="shared" si="83"/>
        <v>26.272472558852286</v>
      </c>
      <c r="DI22" s="12">
        <f t="shared" si="83"/>
        <v>26.272472558852286</v>
      </c>
      <c r="DJ22" s="12">
        <f t="shared" si="83"/>
        <v>27.667187287107936</v>
      </c>
      <c r="DK22" s="12">
        <f t="shared" si="83"/>
        <v>29.018378059244533</v>
      </c>
      <c r="DL22" s="12">
        <f t="shared" si="83"/>
        <v>29.018378059244533</v>
      </c>
      <c r="DM22" s="12">
        <f t="shared" si="83"/>
        <v>30.298168183293612</v>
      </c>
      <c r="DN22" s="12">
        <f t="shared" si="83"/>
        <v>31.548168183293612</v>
      </c>
      <c r="DO22" s="12">
        <f t="shared" si="83"/>
        <v>32.771420893884745</v>
      </c>
      <c r="DP22" s="12">
        <f t="shared" si="83"/>
        <v>33.970483226725399</v>
      </c>
      <c r="DQ22" s="12">
        <f t="shared" si="83"/>
        <v>35.147527793558588</v>
      </c>
      <c r="DR22" s="12">
        <f t="shared" si="83"/>
        <v>36.304418859357384</v>
      </c>
    </row>
    <row r="23" spans="1:122" x14ac:dyDescent="0.25">
      <c r="A23" s="45"/>
      <c r="B23" s="40"/>
      <c r="C23" s="1" t="s">
        <v>6</v>
      </c>
      <c r="D23" s="1">
        <v>3</v>
      </c>
      <c r="E23" s="5">
        <v>141000000</v>
      </c>
      <c r="F23" s="8">
        <v>4</v>
      </c>
      <c r="G23" s="1">
        <v>0</v>
      </c>
      <c r="H23" s="1">
        <v>5</v>
      </c>
      <c r="I23" s="1">
        <v>5</v>
      </c>
      <c r="J23" s="1">
        <v>0</v>
      </c>
      <c r="K23" s="1">
        <v>0</v>
      </c>
      <c r="L23" s="1">
        <v>0</v>
      </c>
      <c r="M23" s="1">
        <v>5</v>
      </c>
      <c r="N23" s="1">
        <v>4</v>
      </c>
      <c r="O23" s="1">
        <v>5</v>
      </c>
      <c r="P23" s="1">
        <v>4</v>
      </c>
      <c r="Q23" s="1">
        <v>4</v>
      </c>
      <c r="R23" s="1">
        <v>5</v>
      </c>
      <c r="S23" s="1">
        <v>4</v>
      </c>
      <c r="T23" s="1">
        <v>0</v>
      </c>
      <c r="U23" s="1">
        <v>2</v>
      </c>
      <c r="V23" s="1">
        <v>0</v>
      </c>
      <c r="W23" s="1">
        <v>0</v>
      </c>
      <c r="X23" s="1">
        <v>0</v>
      </c>
      <c r="Y23" s="9">
        <v>0</v>
      </c>
      <c r="Z23" s="26"/>
      <c r="AA23" s="11">
        <f t="shared" si="6"/>
        <v>4</v>
      </c>
      <c r="AB23" s="11">
        <f t="shared" si="7"/>
        <v>4</v>
      </c>
      <c r="AC23" s="12">
        <f t="shared" si="8"/>
        <v>7.154648767857287</v>
      </c>
      <c r="AD23" s="12">
        <f t="shared" si="9"/>
        <v>9.654648767857287</v>
      </c>
      <c r="AE23" s="12">
        <f t="shared" si="10"/>
        <v>9.654648767857287</v>
      </c>
      <c r="AF23" s="12">
        <f t="shared" si="11"/>
        <v>9.654648767857287</v>
      </c>
      <c r="AG23" s="12">
        <f t="shared" si="12"/>
        <v>9.654648767857287</v>
      </c>
      <c r="AH23" s="12">
        <f t="shared" si="13"/>
        <v>11.321315434523953</v>
      </c>
      <c r="AI23" s="12">
        <f t="shared" si="14"/>
        <v>12.583174941666869</v>
      </c>
      <c r="AJ23" s="12">
        <f t="shared" si="15"/>
        <v>14.088324919986775</v>
      </c>
      <c r="AK23" s="12">
        <f t="shared" si="16"/>
        <v>15.244584225258325</v>
      </c>
      <c r="AL23" s="12">
        <f t="shared" si="17"/>
        <v>16.360356007862844</v>
      </c>
      <c r="AM23" s="12">
        <f t="shared" si="18"/>
        <v>17.711546779999441</v>
      </c>
      <c r="AN23" s="12">
        <f t="shared" si="19"/>
        <v>18.762144920148216</v>
      </c>
      <c r="AO23" s="12">
        <f t="shared" si="20"/>
        <v>18.762144920148216</v>
      </c>
      <c r="AP23" s="12">
        <f t="shared" si="21"/>
        <v>19.262144920148216</v>
      </c>
      <c r="AQ23" s="12">
        <f t="shared" si="22"/>
        <v>19.262144920148216</v>
      </c>
      <c r="AR23" s="12">
        <f t="shared" si="23"/>
        <v>19.262144920148216</v>
      </c>
      <c r="AS23" s="12">
        <f t="shared" si="24"/>
        <v>19.262144920148216</v>
      </c>
      <c r="AT23" s="12">
        <f t="shared" si="25"/>
        <v>19.262144920148216</v>
      </c>
      <c r="BF23" s="19">
        <v>21</v>
      </c>
      <c r="BG23" s="11">
        <f t="shared" ref="BG23:BZ23" si="84">AA63</f>
        <v>5</v>
      </c>
      <c r="BH23" s="11">
        <f t="shared" si="84"/>
        <v>10</v>
      </c>
      <c r="BI23" s="12">
        <f t="shared" si="84"/>
        <v>13.154648767857287</v>
      </c>
      <c r="BJ23" s="12">
        <f t="shared" si="84"/>
        <v>15.654648767857287</v>
      </c>
      <c r="BK23" s="12">
        <f t="shared" si="84"/>
        <v>17.808031558224251</v>
      </c>
      <c r="BL23" s="12">
        <f t="shared" si="84"/>
        <v>19.742295594396957</v>
      </c>
      <c r="BM23" s="12">
        <f t="shared" si="84"/>
        <v>21.523331529937067</v>
      </c>
      <c r="BN23" s="12">
        <f t="shared" si="84"/>
        <v>23.189998196603735</v>
      </c>
      <c r="BO23" s="12">
        <f t="shared" si="84"/>
        <v>24.76732258053238</v>
      </c>
      <c r="BP23" s="12">
        <f t="shared" si="84"/>
        <v>26.272472558852286</v>
      </c>
      <c r="BQ23" s="12">
        <f t="shared" si="84"/>
        <v>27.717796690441723</v>
      </c>
      <c r="BR23" s="12">
        <f t="shared" si="84"/>
        <v>27.717796690441723</v>
      </c>
      <c r="BS23" s="12">
        <f t="shared" si="84"/>
        <v>29.06898746257832</v>
      </c>
      <c r="BT23" s="12">
        <f t="shared" si="84"/>
        <v>30.382235137764287</v>
      </c>
      <c r="BU23" s="12">
        <f t="shared" si="84"/>
        <v>31.662025261813366</v>
      </c>
      <c r="BV23" s="12">
        <f t="shared" si="84"/>
        <v>32.912025261813369</v>
      </c>
      <c r="BW23" s="12">
        <f t="shared" si="84"/>
        <v>34.135277972404502</v>
      </c>
      <c r="BX23" s="12">
        <f t="shared" si="84"/>
        <v>35.334340305245156</v>
      </c>
      <c r="BY23" s="12">
        <f t="shared" si="84"/>
        <v>36.511384872078345</v>
      </c>
      <c r="BZ23" s="12">
        <f t="shared" si="84"/>
        <v>37.668275937877141</v>
      </c>
      <c r="CB23" s="19">
        <v>21</v>
      </c>
      <c r="CC23" s="11">
        <f t="shared" ref="CC23:CV23" si="85">AA64</f>
        <v>5</v>
      </c>
      <c r="CD23" s="11">
        <f t="shared" si="85"/>
        <v>10</v>
      </c>
      <c r="CE23" s="12">
        <f t="shared" si="85"/>
        <v>13.154648767857287</v>
      </c>
      <c r="CF23" s="12">
        <f t="shared" si="85"/>
        <v>15.654648767857287</v>
      </c>
      <c r="CG23" s="12">
        <f t="shared" si="85"/>
        <v>17.808031558224251</v>
      </c>
      <c r="CH23" s="12">
        <f t="shared" si="85"/>
        <v>19.742295594396957</v>
      </c>
      <c r="CI23" s="12">
        <f t="shared" si="85"/>
        <v>21.523331529937067</v>
      </c>
      <c r="CJ23" s="12">
        <f t="shared" si="85"/>
        <v>23.189998196603735</v>
      </c>
      <c r="CK23" s="12">
        <f t="shared" si="85"/>
        <v>24.76732258053238</v>
      </c>
      <c r="CL23" s="12">
        <f t="shared" si="85"/>
        <v>26.272472558852286</v>
      </c>
      <c r="CM23" s="12">
        <f t="shared" si="85"/>
        <v>27.717796690441723</v>
      </c>
      <c r="CN23" s="12">
        <f t="shared" si="85"/>
        <v>29.112511418697373</v>
      </c>
      <c r="CO23" s="12">
        <f t="shared" si="85"/>
        <v>30.46370219083397</v>
      </c>
      <c r="CP23" s="12">
        <f t="shared" si="85"/>
        <v>31.776949866019937</v>
      </c>
      <c r="CQ23" s="12">
        <f t="shared" si="85"/>
        <v>33.056739990069012</v>
      </c>
      <c r="CR23" s="12">
        <f t="shared" si="85"/>
        <v>34.306739990069012</v>
      </c>
      <c r="CS23" s="12">
        <f t="shared" si="85"/>
        <v>35.529992700660145</v>
      </c>
      <c r="CT23" s="12">
        <f t="shared" si="85"/>
        <v>36.729055033500799</v>
      </c>
      <c r="CU23" s="12">
        <f t="shared" si="85"/>
        <v>37.906099600333988</v>
      </c>
      <c r="CV23" s="12">
        <f t="shared" si="85"/>
        <v>39.062990666132784</v>
      </c>
      <c r="CX23" s="19">
        <v>21</v>
      </c>
      <c r="CY23" s="11">
        <f t="shared" ref="CY23:DR23" si="86">AA65</f>
        <v>5</v>
      </c>
      <c r="CZ23" s="11">
        <f t="shared" si="86"/>
        <v>10</v>
      </c>
      <c r="DA23" s="12">
        <f t="shared" si="86"/>
        <v>13.154648767857287</v>
      </c>
      <c r="DB23" s="12">
        <f t="shared" si="86"/>
        <v>15.654648767857287</v>
      </c>
      <c r="DC23" s="12">
        <f t="shared" si="86"/>
        <v>17.808031558224251</v>
      </c>
      <c r="DD23" s="12">
        <f t="shared" si="86"/>
        <v>19.742295594396957</v>
      </c>
      <c r="DE23" s="12">
        <f t="shared" si="86"/>
        <v>21.523331529937067</v>
      </c>
      <c r="DF23" s="12">
        <f t="shared" si="86"/>
        <v>23.189998196603735</v>
      </c>
      <c r="DG23" s="12">
        <f t="shared" si="86"/>
        <v>24.76732258053238</v>
      </c>
      <c r="DH23" s="12">
        <f t="shared" si="86"/>
        <v>26.272472558852286</v>
      </c>
      <c r="DI23" s="12">
        <f t="shared" si="86"/>
        <v>27.717796690441723</v>
      </c>
      <c r="DJ23" s="12">
        <f t="shared" si="86"/>
        <v>29.112511418697373</v>
      </c>
      <c r="DK23" s="12">
        <f t="shared" si="86"/>
        <v>30.46370219083397</v>
      </c>
      <c r="DL23" s="12">
        <f t="shared" si="86"/>
        <v>31.776949866019937</v>
      </c>
      <c r="DM23" s="12">
        <f t="shared" si="86"/>
        <v>33.056739990069012</v>
      </c>
      <c r="DN23" s="12">
        <f t="shared" si="86"/>
        <v>34.306739990069012</v>
      </c>
      <c r="DO23" s="12">
        <f t="shared" si="86"/>
        <v>35.529992700660145</v>
      </c>
      <c r="DP23" s="12">
        <f t="shared" si="86"/>
        <v>36.729055033500799</v>
      </c>
      <c r="DQ23" s="12">
        <f t="shared" si="86"/>
        <v>37.906099600333988</v>
      </c>
      <c r="DR23" s="12">
        <f t="shared" si="86"/>
        <v>39.062990666132784</v>
      </c>
    </row>
    <row r="24" spans="1:122" x14ac:dyDescent="0.25">
      <c r="A24" s="45">
        <v>8</v>
      </c>
      <c r="B24" s="40" t="s">
        <v>15</v>
      </c>
      <c r="C24" s="1" t="s">
        <v>4</v>
      </c>
      <c r="D24" s="1">
        <v>2</v>
      </c>
      <c r="E24" s="5">
        <v>260000</v>
      </c>
      <c r="F24" s="8">
        <v>5</v>
      </c>
      <c r="G24" s="1">
        <v>5</v>
      </c>
      <c r="H24" s="1">
        <v>5</v>
      </c>
      <c r="I24" s="1">
        <v>5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3</v>
      </c>
      <c r="P24" s="1">
        <v>5</v>
      </c>
      <c r="Q24" s="1">
        <v>0</v>
      </c>
      <c r="R24" s="1">
        <v>5</v>
      </c>
      <c r="S24" s="1">
        <v>5</v>
      </c>
      <c r="T24" s="1">
        <v>3</v>
      </c>
      <c r="U24" s="1">
        <v>5</v>
      </c>
      <c r="V24" s="1">
        <v>0</v>
      </c>
      <c r="W24" s="1">
        <v>5</v>
      </c>
      <c r="X24" s="1">
        <v>5</v>
      </c>
      <c r="Y24" s="9">
        <v>5</v>
      </c>
      <c r="Z24" s="26"/>
      <c r="AA24" s="11">
        <f t="shared" si="6"/>
        <v>5</v>
      </c>
      <c r="AB24" s="11">
        <f t="shared" si="7"/>
        <v>10</v>
      </c>
      <c r="AC24" s="12">
        <f t="shared" si="8"/>
        <v>13.154648767857287</v>
      </c>
      <c r="AD24" s="12">
        <f t="shared" si="9"/>
        <v>15.654648767857287</v>
      </c>
      <c r="AE24" s="12">
        <f t="shared" si="10"/>
        <v>15.654648767857287</v>
      </c>
      <c r="AF24" s="12">
        <f t="shared" si="11"/>
        <v>15.654648767857287</v>
      </c>
      <c r="AG24" s="12">
        <f t="shared" si="12"/>
        <v>15.654648767857287</v>
      </c>
      <c r="AH24" s="12">
        <f t="shared" si="13"/>
        <v>15.654648767857287</v>
      </c>
      <c r="AI24" s="12">
        <f t="shared" si="14"/>
        <v>15.654648767857287</v>
      </c>
      <c r="AJ24" s="12">
        <f t="shared" si="15"/>
        <v>16.557738754849229</v>
      </c>
      <c r="AK24" s="12">
        <f t="shared" si="16"/>
        <v>18.00306288643867</v>
      </c>
      <c r="AL24" s="12">
        <f t="shared" si="17"/>
        <v>18.00306288643867</v>
      </c>
      <c r="AM24" s="12">
        <f t="shared" si="18"/>
        <v>19.354253658575267</v>
      </c>
      <c r="AN24" s="12">
        <f t="shared" si="19"/>
        <v>20.667501333761233</v>
      </c>
      <c r="AO24" s="12">
        <f t="shared" si="20"/>
        <v>21.43537540819068</v>
      </c>
      <c r="AP24" s="12">
        <f t="shared" si="21"/>
        <v>22.68537540819068</v>
      </c>
      <c r="AQ24" s="12">
        <f t="shared" si="22"/>
        <v>22.68537540819068</v>
      </c>
      <c r="AR24" s="12">
        <f t="shared" si="23"/>
        <v>23.884437741031338</v>
      </c>
      <c r="AS24" s="12">
        <f t="shared" si="24"/>
        <v>25.06148230786453</v>
      </c>
      <c r="AT24" s="12">
        <f t="shared" si="25"/>
        <v>26.218373373663326</v>
      </c>
      <c r="BF24" s="19">
        <v>22</v>
      </c>
      <c r="BG24" s="11">
        <f t="shared" ref="BG24:BZ24" si="87">AA66</f>
        <v>5</v>
      </c>
      <c r="BH24" s="11">
        <f t="shared" si="87"/>
        <v>10</v>
      </c>
      <c r="BI24" s="12">
        <f t="shared" si="87"/>
        <v>13.154648767857287</v>
      </c>
      <c r="BJ24" s="12">
        <f t="shared" si="87"/>
        <v>15.654648767857287</v>
      </c>
      <c r="BK24" s="12">
        <f t="shared" si="87"/>
        <v>15.654648767857287</v>
      </c>
      <c r="BL24" s="12">
        <f t="shared" si="87"/>
        <v>17.588912804029995</v>
      </c>
      <c r="BM24" s="12">
        <f t="shared" si="87"/>
        <v>19.369948739570106</v>
      </c>
      <c r="BN24" s="12">
        <f t="shared" si="87"/>
        <v>21.036615406236773</v>
      </c>
      <c r="BO24" s="12">
        <f t="shared" si="87"/>
        <v>21.98301003659396</v>
      </c>
      <c r="BP24" s="12">
        <f t="shared" si="87"/>
        <v>22.886100023585904</v>
      </c>
      <c r="BQ24" s="12">
        <f t="shared" si="87"/>
        <v>24.331424155175341</v>
      </c>
      <c r="BR24" s="12">
        <f t="shared" si="87"/>
        <v>25.726138883430991</v>
      </c>
      <c r="BS24" s="12">
        <f t="shared" si="87"/>
        <v>26.536853346712949</v>
      </c>
      <c r="BT24" s="12">
        <f t="shared" si="87"/>
        <v>27.587451486861724</v>
      </c>
      <c r="BU24" s="12">
        <f t="shared" si="87"/>
        <v>28.867241610910803</v>
      </c>
      <c r="BV24" s="12">
        <f t="shared" si="87"/>
        <v>30.117241610910803</v>
      </c>
      <c r="BW24" s="12">
        <f t="shared" si="87"/>
        <v>31.340494321501932</v>
      </c>
      <c r="BX24" s="12">
        <f t="shared" si="87"/>
        <v>32.53955665434259</v>
      </c>
      <c r="BY24" s="12">
        <f t="shared" si="87"/>
        <v>33.716601221175779</v>
      </c>
      <c r="BZ24" s="12">
        <f t="shared" si="87"/>
        <v>33.716601221175779</v>
      </c>
      <c r="CB24" s="19">
        <v>22</v>
      </c>
      <c r="CC24" s="11">
        <f t="shared" ref="CC24:CV24" si="88">AA67</f>
        <v>5</v>
      </c>
      <c r="CD24" s="11">
        <f t="shared" si="88"/>
        <v>10</v>
      </c>
      <c r="CE24" s="12">
        <f t="shared" si="88"/>
        <v>13.154648767857287</v>
      </c>
      <c r="CF24" s="12">
        <f t="shared" si="88"/>
        <v>15.654648767857287</v>
      </c>
      <c r="CG24" s="12">
        <f t="shared" si="88"/>
        <v>15.654648767857287</v>
      </c>
      <c r="CH24" s="12">
        <f t="shared" si="88"/>
        <v>17.588912804029995</v>
      </c>
      <c r="CI24" s="12">
        <f t="shared" si="88"/>
        <v>18.65753436535406</v>
      </c>
      <c r="CJ24" s="12">
        <f t="shared" si="88"/>
        <v>20.324201032020728</v>
      </c>
      <c r="CK24" s="12">
        <f t="shared" si="88"/>
        <v>21.901525415949372</v>
      </c>
      <c r="CL24" s="12">
        <f t="shared" si="88"/>
        <v>23.406675394269278</v>
      </c>
      <c r="CM24" s="12">
        <f t="shared" si="88"/>
        <v>23.406675394269278</v>
      </c>
      <c r="CN24" s="12">
        <f t="shared" si="88"/>
        <v>23.406675394269278</v>
      </c>
      <c r="CO24" s="12">
        <f t="shared" si="88"/>
        <v>24.217389857551236</v>
      </c>
      <c r="CP24" s="12">
        <f t="shared" si="88"/>
        <v>25.530637532737202</v>
      </c>
      <c r="CQ24" s="12">
        <f t="shared" si="88"/>
        <v>26.810427656786281</v>
      </c>
      <c r="CR24" s="12">
        <f t="shared" si="88"/>
        <v>27.560427656786281</v>
      </c>
      <c r="CS24" s="12">
        <f t="shared" si="88"/>
        <v>28.783680367377411</v>
      </c>
      <c r="CT24" s="12">
        <f t="shared" si="88"/>
        <v>29.982742700218068</v>
      </c>
      <c r="CU24" s="12">
        <f t="shared" si="88"/>
        <v>31.159787267051261</v>
      </c>
      <c r="CV24" s="12">
        <f t="shared" si="88"/>
        <v>31.853921906530537</v>
      </c>
      <c r="CX24" s="19">
        <v>22</v>
      </c>
      <c r="CY24" s="11">
        <f t="shared" ref="CY24:DR24" si="89">AA68</f>
        <v>5</v>
      </c>
      <c r="CZ24" s="11">
        <f t="shared" si="89"/>
        <v>10</v>
      </c>
      <c r="DA24" s="12">
        <f t="shared" si="89"/>
        <v>13.154648767857287</v>
      </c>
      <c r="DB24" s="12">
        <f t="shared" si="89"/>
        <v>13.154648767857287</v>
      </c>
      <c r="DC24" s="12">
        <f t="shared" si="89"/>
        <v>15.308031558224252</v>
      </c>
      <c r="DD24" s="12">
        <f t="shared" si="89"/>
        <v>17.24229559439696</v>
      </c>
      <c r="DE24" s="12">
        <f t="shared" si="89"/>
        <v>18.310917155721029</v>
      </c>
      <c r="DF24" s="12">
        <f t="shared" si="89"/>
        <v>19.977583822387697</v>
      </c>
      <c r="DG24" s="12">
        <f t="shared" si="89"/>
        <v>21.554908206316341</v>
      </c>
      <c r="DH24" s="12">
        <f t="shared" si="89"/>
        <v>23.060058184636247</v>
      </c>
      <c r="DI24" s="12">
        <f t="shared" si="89"/>
        <v>23.060058184636247</v>
      </c>
      <c r="DJ24" s="12">
        <f t="shared" si="89"/>
        <v>23.896887021589638</v>
      </c>
      <c r="DK24" s="12">
        <f t="shared" si="89"/>
        <v>25.248077793726235</v>
      </c>
      <c r="DL24" s="12">
        <f t="shared" si="89"/>
        <v>26.561325468912202</v>
      </c>
      <c r="DM24" s="12">
        <f t="shared" si="89"/>
        <v>27.84111559296128</v>
      </c>
      <c r="DN24" s="12">
        <f t="shared" si="89"/>
        <v>29.09111559296128</v>
      </c>
      <c r="DO24" s="12">
        <f t="shared" si="89"/>
        <v>30.31436830355241</v>
      </c>
      <c r="DP24" s="12">
        <f t="shared" si="89"/>
        <v>31.033805703256803</v>
      </c>
      <c r="DQ24" s="12">
        <f t="shared" si="89"/>
        <v>32.210850270089992</v>
      </c>
      <c r="DR24" s="12">
        <f t="shared" si="89"/>
        <v>32.210850270089992</v>
      </c>
    </row>
    <row r="25" spans="1:122" x14ac:dyDescent="0.25">
      <c r="A25" s="45"/>
      <c r="B25" s="40"/>
      <c r="C25" s="1" t="s">
        <v>5</v>
      </c>
      <c r="D25" s="1">
        <v>1</v>
      </c>
      <c r="E25" s="5">
        <v>6570000</v>
      </c>
      <c r="F25" s="8">
        <v>3</v>
      </c>
      <c r="G25" s="1">
        <v>0</v>
      </c>
      <c r="H25" s="1">
        <v>0</v>
      </c>
      <c r="I25" s="1">
        <v>5</v>
      </c>
      <c r="J25" s="1">
        <v>2</v>
      </c>
      <c r="K25" s="1">
        <v>3</v>
      </c>
      <c r="L25" s="1">
        <v>5</v>
      </c>
      <c r="M25" s="1">
        <v>1</v>
      </c>
      <c r="N25" s="1">
        <v>1</v>
      </c>
      <c r="O25" s="1">
        <v>0</v>
      </c>
      <c r="P25" s="1">
        <v>3</v>
      </c>
      <c r="Q25" s="1">
        <v>0</v>
      </c>
      <c r="R25" s="1">
        <v>1</v>
      </c>
      <c r="S25" s="1">
        <v>0</v>
      </c>
      <c r="T25" s="1">
        <v>5</v>
      </c>
      <c r="U25" s="1">
        <v>5</v>
      </c>
      <c r="V25" s="1">
        <v>0</v>
      </c>
      <c r="W25" s="1">
        <v>5</v>
      </c>
      <c r="X25" s="1">
        <v>5</v>
      </c>
      <c r="Y25" s="9">
        <v>5</v>
      </c>
      <c r="Z25" s="26"/>
      <c r="AA25" s="11">
        <f t="shared" si="6"/>
        <v>3</v>
      </c>
      <c r="AB25" s="11">
        <f t="shared" si="7"/>
        <v>3</v>
      </c>
      <c r="AC25" s="12">
        <f t="shared" si="8"/>
        <v>3</v>
      </c>
      <c r="AD25" s="12">
        <f t="shared" si="9"/>
        <v>5.5</v>
      </c>
      <c r="AE25" s="12">
        <f t="shared" si="10"/>
        <v>6.3613531161467858</v>
      </c>
      <c r="AF25" s="12">
        <f t="shared" si="11"/>
        <v>7.5219115378504107</v>
      </c>
      <c r="AG25" s="12">
        <f t="shared" si="12"/>
        <v>9.3029474733905211</v>
      </c>
      <c r="AH25" s="12">
        <f t="shared" si="13"/>
        <v>9.636280806723855</v>
      </c>
      <c r="AI25" s="12">
        <f t="shared" si="14"/>
        <v>9.9517456835095839</v>
      </c>
      <c r="AJ25" s="12">
        <f t="shared" si="15"/>
        <v>9.9517456835095839</v>
      </c>
      <c r="AK25" s="12">
        <f t="shared" si="16"/>
        <v>10.818940162463248</v>
      </c>
      <c r="AL25" s="12">
        <f t="shared" si="17"/>
        <v>10.818940162463248</v>
      </c>
      <c r="AM25" s="12">
        <f t="shared" si="18"/>
        <v>11.089178316890568</v>
      </c>
      <c r="AN25" s="12">
        <f t="shared" si="19"/>
        <v>11.089178316890568</v>
      </c>
      <c r="AO25" s="12">
        <f t="shared" si="20"/>
        <v>12.368968440939645</v>
      </c>
      <c r="AP25" s="12">
        <f t="shared" si="21"/>
        <v>13.618968440939645</v>
      </c>
      <c r="AQ25" s="12">
        <f t="shared" si="22"/>
        <v>13.618968440939645</v>
      </c>
      <c r="AR25" s="12">
        <f t="shared" si="23"/>
        <v>14.818030773780302</v>
      </c>
      <c r="AS25" s="12">
        <f t="shared" si="24"/>
        <v>15.995075340613493</v>
      </c>
      <c r="AT25" s="12">
        <f t="shared" si="25"/>
        <v>17.151966406412289</v>
      </c>
      <c r="BF25" s="19">
        <v>23</v>
      </c>
      <c r="BG25" s="11">
        <f t="shared" ref="BG25:BZ25" si="90">AA69</f>
        <v>5</v>
      </c>
      <c r="BH25" s="11">
        <f t="shared" si="90"/>
        <v>10</v>
      </c>
      <c r="BI25" s="12">
        <f t="shared" si="90"/>
        <v>13.154648767857287</v>
      </c>
      <c r="BJ25" s="12">
        <f t="shared" si="90"/>
        <v>15.654648767857287</v>
      </c>
      <c r="BK25" s="12">
        <f t="shared" si="90"/>
        <v>17.808031558224251</v>
      </c>
      <c r="BL25" s="12">
        <f t="shared" si="90"/>
        <v>19.742295594396957</v>
      </c>
      <c r="BM25" s="12">
        <f t="shared" si="90"/>
        <v>21.523331529937067</v>
      </c>
      <c r="BN25" s="12">
        <f t="shared" si="90"/>
        <v>23.189998196603735</v>
      </c>
      <c r="BO25" s="12">
        <f t="shared" si="90"/>
        <v>24.76732258053238</v>
      </c>
      <c r="BP25" s="12">
        <f t="shared" si="90"/>
        <v>26.272472558852286</v>
      </c>
      <c r="BQ25" s="12">
        <f t="shared" si="90"/>
        <v>27.717796690441723</v>
      </c>
      <c r="BR25" s="12">
        <f t="shared" si="90"/>
        <v>29.112511418697373</v>
      </c>
      <c r="BS25" s="12">
        <f t="shared" si="90"/>
        <v>30.46370219083397</v>
      </c>
      <c r="BT25" s="12">
        <f t="shared" si="90"/>
        <v>31.776949866019937</v>
      </c>
      <c r="BU25" s="12">
        <f t="shared" si="90"/>
        <v>33.056739990069012</v>
      </c>
      <c r="BV25" s="12">
        <f t="shared" si="90"/>
        <v>34.306739990069012</v>
      </c>
      <c r="BW25" s="12">
        <f t="shared" si="90"/>
        <v>35.529992700660145</v>
      </c>
      <c r="BX25" s="12">
        <f t="shared" si="90"/>
        <v>36.729055033500799</v>
      </c>
      <c r="BY25" s="12">
        <f t="shared" si="90"/>
        <v>37.906099600333988</v>
      </c>
      <c r="BZ25" s="12">
        <f t="shared" si="90"/>
        <v>39.062990666132784</v>
      </c>
      <c r="CB25" s="19">
        <v>23</v>
      </c>
      <c r="CC25" s="11">
        <f t="shared" ref="CC25:CV25" si="91">AA70</f>
        <v>5</v>
      </c>
      <c r="CD25" s="11">
        <f t="shared" si="91"/>
        <v>10</v>
      </c>
      <c r="CE25" s="12">
        <f t="shared" si="91"/>
        <v>13.154648767857287</v>
      </c>
      <c r="CF25" s="12">
        <f t="shared" si="91"/>
        <v>15.654648767857287</v>
      </c>
      <c r="CG25" s="12">
        <f t="shared" si="91"/>
        <v>17.808031558224251</v>
      </c>
      <c r="CH25" s="12">
        <f t="shared" si="91"/>
        <v>17.808031558224251</v>
      </c>
      <c r="CI25" s="12">
        <f t="shared" si="91"/>
        <v>19.589067493764361</v>
      </c>
      <c r="CJ25" s="12">
        <f t="shared" si="91"/>
        <v>19.589067493764361</v>
      </c>
      <c r="CK25" s="12">
        <f t="shared" si="91"/>
        <v>21.166391877693005</v>
      </c>
      <c r="CL25" s="12">
        <f t="shared" si="91"/>
        <v>22.671541856012912</v>
      </c>
      <c r="CM25" s="12">
        <f t="shared" si="91"/>
        <v>24.116865987602353</v>
      </c>
      <c r="CN25" s="12">
        <f t="shared" si="91"/>
        <v>25.511580715858003</v>
      </c>
      <c r="CO25" s="12">
        <f t="shared" si="91"/>
        <v>26.8627714879946</v>
      </c>
      <c r="CP25" s="12">
        <f t="shared" si="91"/>
        <v>28.176019163180566</v>
      </c>
      <c r="CQ25" s="12">
        <f t="shared" si="91"/>
        <v>29.455809287229645</v>
      </c>
      <c r="CR25" s="12">
        <f t="shared" si="91"/>
        <v>30.705809287229645</v>
      </c>
      <c r="CS25" s="12">
        <f t="shared" si="91"/>
        <v>31.929061997820774</v>
      </c>
      <c r="CT25" s="12">
        <f t="shared" si="91"/>
        <v>33.128124330661429</v>
      </c>
      <c r="CU25" s="12">
        <f t="shared" si="91"/>
        <v>34.305168897494617</v>
      </c>
      <c r="CV25" s="12">
        <f t="shared" si="91"/>
        <v>35.462059963293413</v>
      </c>
      <c r="CX25" s="19">
        <v>23</v>
      </c>
      <c r="CY25" s="11">
        <f t="shared" ref="CY25:DR25" si="92">AA71</f>
        <v>5</v>
      </c>
      <c r="CZ25" s="11">
        <f t="shared" si="92"/>
        <v>10</v>
      </c>
      <c r="DA25" s="12">
        <f t="shared" si="92"/>
        <v>10</v>
      </c>
      <c r="DB25" s="12">
        <f t="shared" si="92"/>
        <v>11.5</v>
      </c>
      <c r="DC25" s="12">
        <f t="shared" si="92"/>
        <v>13.653382790366965</v>
      </c>
      <c r="DD25" s="12">
        <f t="shared" si="92"/>
        <v>13.653382790366965</v>
      </c>
      <c r="DE25" s="12">
        <f t="shared" si="92"/>
        <v>15.434418725907076</v>
      </c>
      <c r="DF25" s="12">
        <f t="shared" si="92"/>
        <v>15.434418725907076</v>
      </c>
      <c r="DG25" s="12">
        <f t="shared" si="92"/>
        <v>17.01174310983572</v>
      </c>
      <c r="DH25" s="12">
        <f t="shared" si="92"/>
        <v>18.516893088155626</v>
      </c>
      <c r="DI25" s="12">
        <f t="shared" si="92"/>
        <v>19.962217219745064</v>
      </c>
      <c r="DJ25" s="12">
        <f t="shared" si="92"/>
        <v>21.356931948000714</v>
      </c>
      <c r="DK25" s="12">
        <f t="shared" si="92"/>
        <v>22.708122720137311</v>
      </c>
      <c r="DL25" s="12">
        <f t="shared" si="92"/>
        <v>24.021370395323277</v>
      </c>
      <c r="DM25" s="12">
        <f t="shared" si="92"/>
        <v>25.301160519372356</v>
      </c>
      <c r="DN25" s="12">
        <f t="shared" si="92"/>
        <v>25.301160519372356</v>
      </c>
      <c r="DO25" s="12">
        <f t="shared" si="92"/>
        <v>26.524413229963486</v>
      </c>
      <c r="DP25" s="12">
        <f t="shared" si="92"/>
        <v>27.723475562804143</v>
      </c>
      <c r="DQ25" s="12">
        <f t="shared" si="92"/>
        <v>28.900520129637336</v>
      </c>
      <c r="DR25" s="12">
        <f t="shared" si="92"/>
        <v>30.057411195436131</v>
      </c>
    </row>
    <row r="26" spans="1:122" x14ac:dyDescent="0.25">
      <c r="A26" s="45"/>
      <c r="B26" s="40"/>
      <c r="C26" s="1" t="s">
        <v>6</v>
      </c>
      <c r="D26" s="1">
        <v>2</v>
      </c>
      <c r="E26" s="5">
        <v>5470000</v>
      </c>
      <c r="F26" s="8">
        <v>0</v>
      </c>
      <c r="G26" s="1">
        <v>0</v>
      </c>
      <c r="H26" s="1">
        <v>5</v>
      </c>
      <c r="I26" s="1">
        <v>0</v>
      </c>
      <c r="J26" s="1">
        <v>5</v>
      </c>
      <c r="K26" s="1">
        <v>5</v>
      </c>
      <c r="L26" s="1">
        <v>0</v>
      </c>
      <c r="M26" s="1">
        <v>0</v>
      </c>
      <c r="N26" s="1">
        <v>5</v>
      </c>
      <c r="O26" s="1">
        <v>5</v>
      </c>
      <c r="P26" s="1">
        <v>2</v>
      </c>
      <c r="Q26" s="1">
        <v>3</v>
      </c>
      <c r="R26" s="1">
        <v>5</v>
      </c>
      <c r="S26" s="1">
        <v>5</v>
      </c>
      <c r="T26" s="1">
        <v>0</v>
      </c>
      <c r="U26" s="1">
        <v>0</v>
      </c>
      <c r="V26" s="1">
        <v>0</v>
      </c>
      <c r="W26" s="1">
        <v>5</v>
      </c>
      <c r="X26" s="1">
        <v>0</v>
      </c>
      <c r="Y26" s="9">
        <v>5</v>
      </c>
      <c r="Z26" s="26"/>
      <c r="AA26" s="11">
        <f t="shared" si="6"/>
        <v>0</v>
      </c>
      <c r="AB26" s="11">
        <f t="shared" si="7"/>
        <v>0</v>
      </c>
      <c r="AC26" s="12">
        <f t="shared" si="8"/>
        <v>3.154648767857287</v>
      </c>
      <c r="AD26" s="12">
        <f t="shared" si="9"/>
        <v>3.154648767857287</v>
      </c>
      <c r="AE26" s="12">
        <f t="shared" si="10"/>
        <v>5.3080315582242523</v>
      </c>
      <c r="AF26" s="12">
        <f t="shared" si="11"/>
        <v>7.2422955943969605</v>
      </c>
      <c r="AG26" s="12">
        <f t="shared" si="12"/>
        <v>7.2422955943969605</v>
      </c>
      <c r="AH26" s="12">
        <f t="shared" si="13"/>
        <v>7.2422955943969605</v>
      </c>
      <c r="AI26" s="12">
        <f t="shared" si="14"/>
        <v>8.8196199783256048</v>
      </c>
      <c r="AJ26" s="12">
        <f t="shared" si="15"/>
        <v>10.324769956645511</v>
      </c>
      <c r="AK26" s="12">
        <f t="shared" si="16"/>
        <v>10.902899609281286</v>
      </c>
      <c r="AL26" s="12">
        <f t="shared" si="17"/>
        <v>11.739728446234675</v>
      </c>
      <c r="AM26" s="12">
        <f t="shared" si="18"/>
        <v>13.090919218371274</v>
      </c>
      <c r="AN26" s="12">
        <f t="shared" si="19"/>
        <v>14.404166893557242</v>
      </c>
      <c r="AO26" s="12">
        <f t="shared" si="20"/>
        <v>14.404166893557242</v>
      </c>
      <c r="AP26" s="12">
        <f t="shared" si="21"/>
        <v>14.404166893557242</v>
      </c>
      <c r="AQ26" s="12">
        <f t="shared" si="22"/>
        <v>14.404166893557242</v>
      </c>
      <c r="AR26" s="12">
        <f t="shared" si="23"/>
        <v>15.6032292263979</v>
      </c>
      <c r="AS26" s="12">
        <f t="shared" si="24"/>
        <v>15.6032292263979</v>
      </c>
      <c r="AT26" s="12">
        <f t="shared" si="25"/>
        <v>16.760120292196696</v>
      </c>
      <c r="BF26" s="19">
        <v>24</v>
      </c>
      <c r="BG26" s="11">
        <f t="shared" ref="BG26:BZ26" si="93">AA72</f>
        <v>5</v>
      </c>
      <c r="BH26" s="11">
        <f t="shared" si="93"/>
        <v>10</v>
      </c>
      <c r="BI26" s="12">
        <f t="shared" si="93"/>
        <v>13.154648767857287</v>
      </c>
      <c r="BJ26" s="12">
        <f t="shared" si="93"/>
        <v>15.654648767857287</v>
      </c>
      <c r="BK26" s="12">
        <f t="shared" si="93"/>
        <v>17.808031558224251</v>
      </c>
      <c r="BL26" s="12">
        <f t="shared" si="93"/>
        <v>19.742295594396957</v>
      </c>
      <c r="BM26" s="12">
        <f t="shared" si="93"/>
        <v>21.523331529937067</v>
      </c>
      <c r="BN26" s="12">
        <f t="shared" si="93"/>
        <v>22.523331529937067</v>
      </c>
      <c r="BO26" s="12">
        <f t="shared" si="93"/>
        <v>24.100655913865712</v>
      </c>
      <c r="BP26" s="12">
        <f t="shared" si="93"/>
        <v>25.605805892185618</v>
      </c>
      <c r="BQ26" s="12">
        <f t="shared" si="93"/>
        <v>27.051130023775059</v>
      </c>
      <c r="BR26" s="12">
        <f t="shared" si="93"/>
        <v>28.445844752030709</v>
      </c>
      <c r="BS26" s="12">
        <f t="shared" si="93"/>
        <v>29.797035524167306</v>
      </c>
      <c r="BT26" s="12">
        <f t="shared" si="93"/>
        <v>31.110283199353272</v>
      </c>
      <c r="BU26" s="12">
        <f t="shared" si="93"/>
        <v>32.390073323402348</v>
      </c>
      <c r="BV26" s="12">
        <f t="shared" si="93"/>
        <v>33.640073323402348</v>
      </c>
      <c r="BW26" s="12">
        <f t="shared" si="93"/>
        <v>34.863326033993481</v>
      </c>
      <c r="BX26" s="12">
        <f t="shared" si="93"/>
        <v>35.582763433697878</v>
      </c>
      <c r="BY26" s="12">
        <f t="shared" si="93"/>
        <v>36.759808000531066</v>
      </c>
      <c r="BZ26" s="12">
        <f t="shared" si="93"/>
        <v>37.916699066329862</v>
      </c>
      <c r="CB26" s="19">
        <v>24</v>
      </c>
      <c r="CC26" s="11">
        <f t="shared" ref="CC26:CV26" si="94">AA73</f>
        <v>5</v>
      </c>
      <c r="CD26" s="11">
        <f t="shared" si="94"/>
        <v>10</v>
      </c>
      <c r="CE26" s="12">
        <f t="shared" si="94"/>
        <v>13.154648767857287</v>
      </c>
      <c r="CF26" s="12">
        <f t="shared" si="94"/>
        <v>15.654648767857287</v>
      </c>
      <c r="CG26" s="12">
        <f t="shared" si="94"/>
        <v>17.808031558224251</v>
      </c>
      <c r="CH26" s="12">
        <f t="shared" si="94"/>
        <v>19.742295594396957</v>
      </c>
      <c r="CI26" s="12">
        <f t="shared" si="94"/>
        <v>21.523331529937067</v>
      </c>
      <c r="CJ26" s="12">
        <f t="shared" si="94"/>
        <v>23.189998196603735</v>
      </c>
      <c r="CK26" s="12">
        <f t="shared" si="94"/>
        <v>24.76732258053238</v>
      </c>
      <c r="CL26" s="12">
        <f t="shared" si="94"/>
        <v>26.272472558852286</v>
      </c>
      <c r="CM26" s="12">
        <f t="shared" si="94"/>
        <v>27.717796690441723</v>
      </c>
      <c r="CN26" s="12">
        <f t="shared" si="94"/>
        <v>29.112511418697373</v>
      </c>
      <c r="CO26" s="12">
        <f t="shared" si="94"/>
        <v>30.46370219083397</v>
      </c>
      <c r="CP26" s="12">
        <f t="shared" si="94"/>
        <v>31.776949866019937</v>
      </c>
      <c r="CQ26" s="12">
        <f t="shared" si="94"/>
        <v>33.056739990069012</v>
      </c>
      <c r="CR26" s="12">
        <f t="shared" si="94"/>
        <v>34.306739990069012</v>
      </c>
      <c r="CS26" s="12">
        <f t="shared" si="94"/>
        <v>35.529992700660145</v>
      </c>
      <c r="CT26" s="12">
        <f t="shared" si="94"/>
        <v>36.729055033500799</v>
      </c>
      <c r="CU26" s="12">
        <f t="shared" si="94"/>
        <v>37.906099600333988</v>
      </c>
      <c r="CV26" s="12">
        <f t="shared" si="94"/>
        <v>39.062990666132784</v>
      </c>
      <c r="CX26" s="19">
        <v>24</v>
      </c>
      <c r="CY26" s="11">
        <f t="shared" ref="CY26:DR26" si="95">AA74</f>
        <v>5</v>
      </c>
      <c r="CZ26" s="11">
        <f t="shared" si="95"/>
        <v>10</v>
      </c>
      <c r="DA26" s="12">
        <f t="shared" si="95"/>
        <v>13.154648767857287</v>
      </c>
      <c r="DB26" s="12">
        <f t="shared" si="95"/>
        <v>15.654648767857287</v>
      </c>
      <c r="DC26" s="12">
        <f t="shared" si="95"/>
        <v>17.808031558224251</v>
      </c>
      <c r="DD26" s="12">
        <f t="shared" si="95"/>
        <v>19.742295594396957</v>
      </c>
      <c r="DE26" s="12">
        <f t="shared" si="95"/>
        <v>20.810917155721022</v>
      </c>
      <c r="DF26" s="12">
        <f t="shared" si="95"/>
        <v>22.47758382238769</v>
      </c>
      <c r="DG26" s="12">
        <f t="shared" si="95"/>
        <v>24.054908206316334</v>
      </c>
      <c r="DH26" s="12">
        <f t="shared" si="95"/>
        <v>25.56005818463624</v>
      </c>
      <c r="DI26" s="12">
        <f t="shared" si="95"/>
        <v>27.005382316225678</v>
      </c>
      <c r="DJ26" s="12">
        <f t="shared" si="95"/>
        <v>27.005382316225678</v>
      </c>
      <c r="DK26" s="12">
        <f t="shared" si="95"/>
        <v>28.356573088362275</v>
      </c>
      <c r="DL26" s="12">
        <f t="shared" si="95"/>
        <v>29.669820763548241</v>
      </c>
      <c r="DM26" s="12">
        <f t="shared" si="95"/>
        <v>30.94961088759732</v>
      </c>
      <c r="DN26" s="12">
        <f t="shared" si="95"/>
        <v>32.199610887597316</v>
      </c>
      <c r="DO26" s="12">
        <f t="shared" si="95"/>
        <v>33.422863598188449</v>
      </c>
      <c r="DP26" s="12">
        <f t="shared" si="95"/>
        <v>34.142300997892846</v>
      </c>
      <c r="DQ26" s="12">
        <f t="shared" si="95"/>
        <v>35.319345564726035</v>
      </c>
      <c r="DR26" s="12">
        <f t="shared" si="95"/>
        <v>36.013480204205315</v>
      </c>
    </row>
    <row r="27" spans="1:122" x14ac:dyDescent="0.25">
      <c r="A27" s="45">
        <v>9</v>
      </c>
      <c r="B27" s="40" t="s">
        <v>16</v>
      </c>
      <c r="C27" s="1" t="s">
        <v>4</v>
      </c>
      <c r="D27" s="1">
        <v>1</v>
      </c>
      <c r="E27" s="5">
        <v>27700000</v>
      </c>
      <c r="F27" s="8">
        <v>5</v>
      </c>
      <c r="G27" s="1">
        <v>3</v>
      </c>
      <c r="H27" s="1">
        <v>5</v>
      </c>
      <c r="I27" s="1">
        <v>5</v>
      </c>
      <c r="J27" s="1">
        <v>5</v>
      </c>
      <c r="K27" s="1">
        <v>5</v>
      </c>
      <c r="L27" s="1">
        <v>5</v>
      </c>
      <c r="M27" s="1">
        <v>5</v>
      </c>
      <c r="N27" s="1">
        <v>5</v>
      </c>
      <c r="O27" s="1">
        <v>3</v>
      </c>
      <c r="P27" s="1">
        <v>5</v>
      </c>
      <c r="Q27" s="1">
        <v>5</v>
      </c>
      <c r="R27" s="1">
        <v>5</v>
      </c>
      <c r="S27" s="1">
        <v>4</v>
      </c>
      <c r="T27" s="1">
        <v>3</v>
      </c>
      <c r="U27" s="1">
        <v>5</v>
      </c>
      <c r="V27" s="1">
        <v>4</v>
      </c>
      <c r="W27" s="1">
        <v>4</v>
      </c>
      <c r="X27" s="1">
        <v>5</v>
      </c>
      <c r="Y27" s="9">
        <v>5</v>
      </c>
      <c r="Z27" s="26"/>
      <c r="AA27" s="11">
        <f t="shared" si="6"/>
        <v>5</v>
      </c>
      <c r="AB27" s="11">
        <f t="shared" si="7"/>
        <v>8</v>
      </c>
      <c r="AC27" s="12">
        <f t="shared" si="8"/>
        <v>11.154648767857287</v>
      </c>
      <c r="AD27" s="12">
        <f t="shared" si="9"/>
        <v>13.654648767857287</v>
      </c>
      <c r="AE27" s="12">
        <f t="shared" si="10"/>
        <v>15.808031558224252</v>
      </c>
      <c r="AF27" s="12">
        <f t="shared" si="11"/>
        <v>17.74229559439696</v>
      </c>
      <c r="AG27" s="12">
        <f t="shared" si="12"/>
        <v>19.523331529937071</v>
      </c>
      <c r="AH27" s="12">
        <f t="shared" si="13"/>
        <v>21.189998196603739</v>
      </c>
      <c r="AI27" s="12">
        <f t="shared" si="14"/>
        <v>22.767322580532383</v>
      </c>
      <c r="AJ27" s="12">
        <f t="shared" si="15"/>
        <v>23.670412567524327</v>
      </c>
      <c r="AK27" s="12">
        <f t="shared" si="16"/>
        <v>25.115736699113768</v>
      </c>
      <c r="AL27" s="12">
        <f t="shared" si="17"/>
        <v>26.510451427369418</v>
      </c>
      <c r="AM27" s="12">
        <f t="shared" si="18"/>
        <v>27.861642199506015</v>
      </c>
      <c r="AN27" s="12">
        <f t="shared" si="19"/>
        <v>28.91224033965479</v>
      </c>
      <c r="AO27" s="12">
        <f t="shared" si="20"/>
        <v>29.680114414084237</v>
      </c>
      <c r="AP27" s="12">
        <f t="shared" si="21"/>
        <v>30.930114414084237</v>
      </c>
      <c r="AQ27" s="12">
        <f t="shared" si="22"/>
        <v>31.90871658255714</v>
      </c>
      <c r="AR27" s="12">
        <f t="shared" si="23"/>
        <v>32.867966448829669</v>
      </c>
      <c r="AS27" s="12">
        <f t="shared" si="24"/>
        <v>34.045011015662858</v>
      </c>
      <c r="AT27" s="12">
        <f t="shared" si="25"/>
        <v>35.201902081461654</v>
      </c>
      <c r="BF27" s="19">
        <v>25</v>
      </c>
      <c r="BG27" s="11">
        <f t="shared" ref="BG27:BZ27" si="96">AA75</f>
        <v>5</v>
      </c>
      <c r="BH27" s="11">
        <f t="shared" si="96"/>
        <v>10</v>
      </c>
      <c r="BI27" s="12">
        <f t="shared" si="96"/>
        <v>13.154648767857287</v>
      </c>
      <c r="BJ27" s="12">
        <f t="shared" si="96"/>
        <v>15.654648767857287</v>
      </c>
      <c r="BK27" s="12">
        <f t="shared" si="96"/>
        <v>17.808031558224251</v>
      </c>
      <c r="BL27" s="12">
        <f t="shared" si="96"/>
        <v>19.742295594396957</v>
      </c>
      <c r="BM27" s="12">
        <f t="shared" si="96"/>
        <v>21.523331529937067</v>
      </c>
      <c r="BN27" s="12">
        <f t="shared" si="96"/>
        <v>23.189998196603735</v>
      </c>
      <c r="BO27" s="12">
        <f t="shared" si="96"/>
        <v>24.76732258053238</v>
      </c>
      <c r="BP27" s="12">
        <f t="shared" si="96"/>
        <v>26.272472558852286</v>
      </c>
      <c r="BQ27" s="12">
        <f t="shared" si="96"/>
        <v>27.717796690441723</v>
      </c>
      <c r="BR27" s="12">
        <f t="shared" si="96"/>
        <v>29.112511418697373</v>
      </c>
      <c r="BS27" s="12">
        <f t="shared" si="96"/>
        <v>30.46370219083397</v>
      </c>
      <c r="BT27" s="12">
        <f t="shared" si="96"/>
        <v>31.776949866019937</v>
      </c>
      <c r="BU27" s="12">
        <f t="shared" si="96"/>
        <v>33.056739990069012</v>
      </c>
      <c r="BV27" s="12">
        <f t="shared" si="96"/>
        <v>34.306739990069012</v>
      </c>
      <c r="BW27" s="12">
        <f t="shared" si="96"/>
        <v>35.529992700660145</v>
      </c>
      <c r="BX27" s="12">
        <f t="shared" si="96"/>
        <v>36.729055033500799</v>
      </c>
      <c r="BY27" s="12">
        <f t="shared" si="96"/>
        <v>37.906099600333988</v>
      </c>
      <c r="BZ27" s="12">
        <f t="shared" si="96"/>
        <v>39.062990666132784</v>
      </c>
      <c r="CB27" s="19">
        <v>25</v>
      </c>
      <c r="CC27" s="11">
        <f t="shared" ref="CC27:CV27" si="97">AA76</f>
        <v>5</v>
      </c>
      <c r="CD27" s="11">
        <f t="shared" si="97"/>
        <v>10</v>
      </c>
      <c r="CE27" s="12">
        <f t="shared" si="97"/>
        <v>13.154648767857287</v>
      </c>
      <c r="CF27" s="12">
        <f t="shared" si="97"/>
        <v>15.654648767857287</v>
      </c>
      <c r="CG27" s="12">
        <f t="shared" si="97"/>
        <v>17.808031558224251</v>
      </c>
      <c r="CH27" s="12">
        <f t="shared" si="97"/>
        <v>19.742295594396957</v>
      </c>
      <c r="CI27" s="12">
        <f t="shared" si="97"/>
        <v>21.523331529937067</v>
      </c>
      <c r="CJ27" s="12">
        <f t="shared" si="97"/>
        <v>23.189998196603735</v>
      </c>
      <c r="CK27" s="12">
        <f t="shared" si="97"/>
        <v>24.76732258053238</v>
      </c>
      <c r="CL27" s="12">
        <f t="shared" si="97"/>
        <v>26.272472558852286</v>
      </c>
      <c r="CM27" s="12">
        <f t="shared" si="97"/>
        <v>27.717796690441723</v>
      </c>
      <c r="CN27" s="12">
        <f t="shared" si="97"/>
        <v>29.112511418697373</v>
      </c>
      <c r="CO27" s="12">
        <f t="shared" si="97"/>
        <v>30.46370219083397</v>
      </c>
      <c r="CP27" s="12">
        <f t="shared" si="97"/>
        <v>31.776949866019937</v>
      </c>
      <c r="CQ27" s="12">
        <f t="shared" si="97"/>
        <v>33.056739990069012</v>
      </c>
      <c r="CR27" s="12">
        <f t="shared" si="97"/>
        <v>34.306739990069012</v>
      </c>
      <c r="CS27" s="12">
        <f t="shared" si="97"/>
        <v>35.040691616423693</v>
      </c>
      <c r="CT27" s="12">
        <f t="shared" si="97"/>
        <v>36.239753949264347</v>
      </c>
      <c r="CU27" s="12">
        <f t="shared" si="97"/>
        <v>37.416798516097536</v>
      </c>
      <c r="CV27" s="12">
        <f t="shared" si="97"/>
        <v>38.573689581896332</v>
      </c>
      <c r="CX27" s="19">
        <v>25</v>
      </c>
      <c r="CY27" s="11">
        <f t="shared" ref="CY27:DR27" si="98">AA77</f>
        <v>5</v>
      </c>
      <c r="CZ27" s="11">
        <f t="shared" si="98"/>
        <v>10</v>
      </c>
      <c r="DA27" s="12">
        <f t="shared" si="98"/>
        <v>13.154648767857287</v>
      </c>
      <c r="DB27" s="12">
        <f t="shared" si="98"/>
        <v>15.654648767857287</v>
      </c>
      <c r="DC27" s="12">
        <f t="shared" si="98"/>
        <v>17.808031558224251</v>
      </c>
      <c r="DD27" s="12">
        <f t="shared" si="98"/>
        <v>19.742295594396957</v>
      </c>
      <c r="DE27" s="12">
        <f t="shared" si="98"/>
        <v>21.523331529937067</v>
      </c>
      <c r="DF27" s="12">
        <f t="shared" si="98"/>
        <v>23.189998196603735</v>
      </c>
      <c r="DG27" s="12">
        <f t="shared" si="98"/>
        <v>24.76732258053238</v>
      </c>
      <c r="DH27" s="12">
        <f t="shared" si="98"/>
        <v>26.272472558852286</v>
      </c>
      <c r="DI27" s="12">
        <f t="shared" si="98"/>
        <v>26.272472558852286</v>
      </c>
      <c r="DJ27" s="12">
        <f t="shared" si="98"/>
        <v>27.667187287107936</v>
      </c>
      <c r="DK27" s="12">
        <f t="shared" si="98"/>
        <v>29.018378059244533</v>
      </c>
      <c r="DL27" s="12">
        <f t="shared" si="98"/>
        <v>30.331625734430499</v>
      </c>
      <c r="DM27" s="12">
        <f t="shared" si="98"/>
        <v>31.611415858479578</v>
      </c>
      <c r="DN27" s="12">
        <f t="shared" si="98"/>
        <v>32.861415858479575</v>
      </c>
      <c r="DO27" s="12">
        <f t="shared" si="98"/>
        <v>34.084668569070708</v>
      </c>
      <c r="DP27" s="12">
        <f t="shared" si="98"/>
        <v>35.283730901911362</v>
      </c>
      <c r="DQ27" s="12">
        <f t="shared" si="98"/>
        <v>36.460775468744551</v>
      </c>
      <c r="DR27" s="12">
        <f t="shared" si="98"/>
        <v>37.617666534543346</v>
      </c>
    </row>
    <row r="28" spans="1:122" x14ac:dyDescent="0.25">
      <c r="A28" s="45"/>
      <c r="B28" s="40"/>
      <c r="C28" s="1" t="s">
        <v>5</v>
      </c>
      <c r="D28" s="1">
        <v>1</v>
      </c>
      <c r="E28" s="5">
        <v>103000000</v>
      </c>
      <c r="F28" s="8">
        <v>5</v>
      </c>
      <c r="G28" s="1">
        <v>5</v>
      </c>
      <c r="H28" s="1">
        <v>5</v>
      </c>
      <c r="I28" s="1">
        <v>5</v>
      </c>
      <c r="J28" s="1">
        <v>1</v>
      </c>
      <c r="K28" s="1">
        <v>3</v>
      </c>
      <c r="L28" s="1">
        <v>5</v>
      </c>
      <c r="M28" s="1">
        <v>5</v>
      </c>
      <c r="N28" s="1">
        <v>5</v>
      </c>
      <c r="O28" s="1">
        <v>3</v>
      </c>
      <c r="P28" s="1">
        <v>3</v>
      </c>
      <c r="Q28" s="1">
        <v>5</v>
      </c>
      <c r="R28" s="1">
        <v>5</v>
      </c>
      <c r="S28" s="1">
        <v>1</v>
      </c>
      <c r="T28" s="1">
        <v>3</v>
      </c>
      <c r="U28" s="1">
        <v>4</v>
      </c>
      <c r="V28" s="1">
        <v>4</v>
      </c>
      <c r="W28" s="1">
        <v>5</v>
      </c>
      <c r="X28" s="1">
        <v>5</v>
      </c>
      <c r="Y28" s="9">
        <v>4</v>
      </c>
      <c r="Z28" s="26"/>
      <c r="AA28" s="11">
        <f t="shared" si="6"/>
        <v>5</v>
      </c>
      <c r="AB28" s="11">
        <f t="shared" si="7"/>
        <v>10</v>
      </c>
      <c r="AC28" s="12">
        <f t="shared" si="8"/>
        <v>13.154648767857287</v>
      </c>
      <c r="AD28" s="12">
        <f t="shared" si="9"/>
        <v>15.654648767857287</v>
      </c>
      <c r="AE28" s="12">
        <f t="shared" si="10"/>
        <v>16.085325325930679</v>
      </c>
      <c r="AF28" s="12">
        <f t="shared" si="11"/>
        <v>17.245883747634302</v>
      </c>
      <c r="AG28" s="12">
        <f t="shared" si="12"/>
        <v>19.026919683174413</v>
      </c>
      <c r="AH28" s="12">
        <f t="shared" si="13"/>
        <v>20.69358634984108</v>
      </c>
      <c r="AI28" s="12">
        <f t="shared" si="14"/>
        <v>22.270910733769725</v>
      </c>
      <c r="AJ28" s="12">
        <f t="shared" si="15"/>
        <v>23.174000720761669</v>
      </c>
      <c r="AK28" s="12">
        <f t="shared" si="16"/>
        <v>24.041195199715332</v>
      </c>
      <c r="AL28" s="12">
        <f t="shared" si="17"/>
        <v>25.435909927970982</v>
      </c>
      <c r="AM28" s="12">
        <f t="shared" si="18"/>
        <v>26.78710070010758</v>
      </c>
      <c r="AN28" s="12">
        <f t="shared" si="19"/>
        <v>27.049750235144774</v>
      </c>
      <c r="AO28" s="12">
        <f t="shared" si="20"/>
        <v>27.817624309574221</v>
      </c>
      <c r="AP28" s="12">
        <f t="shared" si="21"/>
        <v>28.817624309574221</v>
      </c>
      <c r="AQ28" s="12">
        <f t="shared" si="22"/>
        <v>29.796226478047124</v>
      </c>
      <c r="AR28" s="12">
        <f t="shared" si="23"/>
        <v>30.995288810887782</v>
      </c>
      <c r="AS28" s="12">
        <f t="shared" si="24"/>
        <v>32.172333377720975</v>
      </c>
      <c r="AT28" s="12">
        <f t="shared" si="25"/>
        <v>33.097846230360012</v>
      </c>
      <c r="BF28" s="19">
        <v>26</v>
      </c>
      <c r="BG28" s="11">
        <f t="shared" ref="BG28:BZ28" si="99">AA78</f>
        <v>5</v>
      </c>
      <c r="BH28" s="11">
        <f t="shared" si="99"/>
        <v>10</v>
      </c>
      <c r="BI28" s="12">
        <f t="shared" si="99"/>
        <v>13.154648767857287</v>
      </c>
      <c r="BJ28" s="12">
        <f t="shared" si="99"/>
        <v>15.654648767857287</v>
      </c>
      <c r="BK28" s="12">
        <f t="shared" si="99"/>
        <v>17.808031558224251</v>
      </c>
      <c r="BL28" s="12">
        <f t="shared" si="99"/>
        <v>19.742295594396957</v>
      </c>
      <c r="BM28" s="12">
        <f t="shared" si="99"/>
        <v>21.523331529937067</v>
      </c>
      <c r="BN28" s="12">
        <f t="shared" si="99"/>
        <v>23.189998196603735</v>
      </c>
      <c r="BO28" s="12">
        <f t="shared" si="99"/>
        <v>24.76732258053238</v>
      </c>
      <c r="BP28" s="12">
        <f t="shared" si="99"/>
        <v>26.272472558852286</v>
      </c>
      <c r="BQ28" s="12">
        <f t="shared" si="99"/>
        <v>27.717796690441723</v>
      </c>
      <c r="BR28" s="12">
        <f t="shared" si="99"/>
        <v>29.112511418697373</v>
      </c>
      <c r="BS28" s="12">
        <f t="shared" si="99"/>
        <v>30.46370219083397</v>
      </c>
      <c r="BT28" s="12">
        <f t="shared" si="99"/>
        <v>31.776949866019937</v>
      </c>
      <c r="BU28" s="12">
        <f t="shared" si="99"/>
        <v>33.056739990069012</v>
      </c>
      <c r="BV28" s="12">
        <f t="shared" si="99"/>
        <v>34.306739990069012</v>
      </c>
      <c r="BW28" s="12">
        <f t="shared" si="99"/>
        <v>35.529992700660145</v>
      </c>
      <c r="BX28" s="12">
        <f t="shared" si="99"/>
        <v>36.729055033500799</v>
      </c>
      <c r="BY28" s="12">
        <f t="shared" si="99"/>
        <v>37.906099600333988</v>
      </c>
      <c r="BZ28" s="12">
        <f t="shared" si="99"/>
        <v>39.062990666132784</v>
      </c>
      <c r="CB28" s="19">
        <v>26</v>
      </c>
      <c r="CC28" s="11">
        <f t="shared" ref="CC28:CV28" si="100">AA79</f>
        <v>5</v>
      </c>
      <c r="CD28" s="11">
        <f t="shared" si="100"/>
        <v>10</v>
      </c>
      <c r="CE28" s="12">
        <f t="shared" si="100"/>
        <v>13.154648767857287</v>
      </c>
      <c r="CF28" s="12">
        <f t="shared" si="100"/>
        <v>15.654648767857287</v>
      </c>
      <c r="CG28" s="12">
        <f t="shared" si="100"/>
        <v>17.808031558224251</v>
      </c>
      <c r="CH28" s="12">
        <f t="shared" si="100"/>
        <v>19.742295594396957</v>
      </c>
      <c r="CI28" s="12">
        <f t="shared" si="100"/>
        <v>21.523331529937067</v>
      </c>
      <c r="CJ28" s="12">
        <f t="shared" si="100"/>
        <v>23.189998196603735</v>
      </c>
      <c r="CK28" s="12">
        <f t="shared" si="100"/>
        <v>24.76732258053238</v>
      </c>
      <c r="CL28" s="12">
        <f t="shared" si="100"/>
        <v>26.272472558852286</v>
      </c>
      <c r="CM28" s="12">
        <f t="shared" si="100"/>
        <v>26.272472558852286</v>
      </c>
      <c r="CN28" s="12">
        <f t="shared" si="100"/>
        <v>27.667187287107936</v>
      </c>
      <c r="CO28" s="12">
        <f t="shared" si="100"/>
        <v>29.018378059244533</v>
      </c>
      <c r="CP28" s="12">
        <f t="shared" si="100"/>
        <v>30.331625734430499</v>
      </c>
      <c r="CQ28" s="12">
        <f t="shared" si="100"/>
        <v>31.611415858479578</v>
      </c>
      <c r="CR28" s="12">
        <f t="shared" si="100"/>
        <v>32.861415858479575</v>
      </c>
      <c r="CS28" s="12">
        <f t="shared" si="100"/>
        <v>34.084668569070708</v>
      </c>
      <c r="CT28" s="12">
        <f t="shared" si="100"/>
        <v>35.283730901911362</v>
      </c>
      <c r="CU28" s="12">
        <f t="shared" si="100"/>
        <v>36.460775468744551</v>
      </c>
      <c r="CV28" s="12">
        <f t="shared" si="100"/>
        <v>36.460775468744551</v>
      </c>
      <c r="CX28" s="19">
        <v>26</v>
      </c>
      <c r="CY28" s="11">
        <f t="shared" ref="CY28:DR28" si="101">AA80</f>
        <v>5</v>
      </c>
      <c r="CZ28" s="11">
        <f t="shared" si="101"/>
        <v>10</v>
      </c>
      <c r="DA28" s="12">
        <f t="shared" si="101"/>
        <v>13.154648767857287</v>
      </c>
      <c r="DB28" s="12">
        <f t="shared" si="101"/>
        <v>15.654648767857287</v>
      </c>
      <c r="DC28" s="12">
        <f t="shared" si="101"/>
        <v>17.808031558224251</v>
      </c>
      <c r="DD28" s="12">
        <f t="shared" si="101"/>
        <v>19.742295594396957</v>
      </c>
      <c r="DE28" s="12">
        <f t="shared" si="101"/>
        <v>21.523331529937067</v>
      </c>
      <c r="DF28" s="12">
        <f t="shared" si="101"/>
        <v>23.189998196603735</v>
      </c>
      <c r="DG28" s="12">
        <f t="shared" si="101"/>
        <v>24.76732258053238</v>
      </c>
      <c r="DH28" s="12">
        <f t="shared" si="101"/>
        <v>26.272472558852286</v>
      </c>
      <c r="DI28" s="12">
        <f t="shared" si="101"/>
        <v>26.272472558852286</v>
      </c>
      <c r="DJ28" s="12">
        <f t="shared" si="101"/>
        <v>26.272472558852286</v>
      </c>
      <c r="DK28" s="12">
        <f t="shared" si="101"/>
        <v>27.623663330988883</v>
      </c>
      <c r="DL28" s="12">
        <f t="shared" si="101"/>
        <v>28.936911006174849</v>
      </c>
      <c r="DM28" s="12">
        <f t="shared" si="101"/>
        <v>30.216701130223928</v>
      </c>
      <c r="DN28" s="12">
        <f t="shared" si="101"/>
        <v>31.466701130223928</v>
      </c>
      <c r="DO28" s="12">
        <f t="shared" si="101"/>
        <v>32.689953840815058</v>
      </c>
      <c r="DP28" s="12">
        <f t="shared" si="101"/>
        <v>32.689953840815058</v>
      </c>
      <c r="DQ28" s="12">
        <f t="shared" si="101"/>
        <v>33.866998407648246</v>
      </c>
      <c r="DR28" s="12">
        <f t="shared" si="101"/>
        <v>35.023889473447042</v>
      </c>
    </row>
    <row r="29" spans="1:122" x14ac:dyDescent="0.25">
      <c r="A29" s="45"/>
      <c r="B29" s="40"/>
      <c r="C29" s="1" t="s">
        <v>6</v>
      </c>
      <c r="D29" s="1">
        <v>7</v>
      </c>
      <c r="E29" s="5">
        <v>1560000</v>
      </c>
      <c r="F29" s="8">
        <v>1</v>
      </c>
      <c r="G29" s="1">
        <v>3</v>
      </c>
      <c r="H29" s="1">
        <v>3</v>
      </c>
      <c r="I29" s="1">
        <v>5</v>
      </c>
      <c r="J29" s="1">
        <v>4</v>
      </c>
      <c r="K29" s="1">
        <v>3</v>
      </c>
      <c r="L29" s="1">
        <v>5</v>
      </c>
      <c r="M29" s="1">
        <v>5</v>
      </c>
      <c r="N29" s="1">
        <v>3</v>
      </c>
      <c r="O29" s="1">
        <v>4</v>
      </c>
      <c r="P29" s="1">
        <v>5</v>
      </c>
      <c r="Q29" s="1">
        <v>1</v>
      </c>
      <c r="R29" s="1">
        <v>1</v>
      </c>
      <c r="S29" s="1">
        <v>5</v>
      </c>
      <c r="T29" s="1">
        <v>4</v>
      </c>
      <c r="U29" s="1">
        <v>5</v>
      </c>
      <c r="V29" s="1">
        <v>3</v>
      </c>
      <c r="W29" s="1">
        <v>5</v>
      </c>
      <c r="X29" s="1">
        <v>3</v>
      </c>
      <c r="Y29" s="9">
        <v>5</v>
      </c>
      <c r="Z29" s="26"/>
      <c r="AA29" s="11">
        <f t="shared" si="6"/>
        <v>1</v>
      </c>
      <c r="AB29" s="11">
        <f t="shared" si="7"/>
        <v>4</v>
      </c>
      <c r="AC29" s="12">
        <f t="shared" si="8"/>
        <v>5.8927892607143724</v>
      </c>
      <c r="AD29" s="12">
        <f t="shared" si="9"/>
        <v>8.3927892607143733</v>
      </c>
      <c r="AE29" s="12">
        <f t="shared" si="10"/>
        <v>10.115495493007945</v>
      </c>
      <c r="AF29" s="12">
        <f t="shared" si="11"/>
        <v>11.27605391471157</v>
      </c>
      <c r="AG29" s="12">
        <f t="shared" si="12"/>
        <v>13.05708985025168</v>
      </c>
      <c r="AH29" s="12">
        <f t="shared" si="13"/>
        <v>14.723756516918346</v>
      </c>
      <c r="AI29" s="12">
        <f t="shared" si="14"/>
        <v>15.670151147275533</v>
      </c>
      <c r="AJ29" s="12">
        <f t="shared" si="15"/>
        <v>16.874271129931458</v>
      </c>
      <c r="AK29" s="12">
        <f t="shared" si="16"/>
        <v>18.319595261520895</v>
      </c>
      <c r="AL29" s="12">
        <f t="shared" si="17"/>
        <v>18.598538207172027</v>
      </c>
      <c r="AM29" s="12">
        <f t="shared" si="18"/>
        <v>18.868776361599345</v>
      </c>
      <c r="AN29" s="12">
        <f t="shared" si="19"/>
        <v>20.182024036785311</v>
      </c>
      <c r="AO29" s="12">
        <f t="shared" si="20"/>
        <v>21.205856136024572</v>
      </c>
      <c r="AP29" s="12">
        <f t="shared" si="21"/>
        <v>22.455856136024572</v>
      </c>
      <c r="AQ29" s="12">
        <f t="shared" si="22"/>
        <v>23.18980776237925</v>
      </c>
      <c r="AR29" s="12">
        <f t="shared" si="23"/>
        <v>24.388870095219907</v>
      </c>
      <c r="AS29" s="12">
        <f t="shared" si="24"/>
        <v>25.095096835319822</v>
      </c>
      <c r="AT29" s="12">
        <f t="shared" si="25"/>
        <v>26.251987901118618</v>
      </c>
      <c r="BF29" s="19">
        <v>27</v>
      </c>
      <c r="BG29" s="11">
        <f t="shared" ref="BG29:BZ29" si="102">AA81</f>
        <v>5</v>
      </c>
      <c r="BH29" s="11">
        <f t="shared" si="102"/>
        <v>10</v>
      </c>
      <c r="BI29" s="12">
        <f t="shared" si="102"/>
        <v>13.154648767857287</v>
      </c>
      <c r="BJ29" s="12">
        <f t="shared" si="102"/>
        <v>15.654648767857287</v>
      </c>
      <c r="BK29" s="12">
        <f t="shared" si="102"/>
        <v>17.808031558224251</v>
      </c>
      <c r="BL29" s="12">
        <f t="shared" si="102"/>
        <v>19.742295594396957</v>
      </c>
      <c r="BM29" s="12">
        <f t="shared" si="102"/>
        <v>21.523331529937067</v>
      </c>
      <c r="BN29" s="12">
        <f t="shared" si="102"/>
        <v>23.189998196603735</v>
      </c>
      <c r="BO29" s="12">
        <f t="shared" si="102"/>
        <v>24.76732258053238</v>
      </c>
      <c r="BP29" s="12">
        <f t="shared" si="102"/>
        <v>26.272472558852286</v>
      </c>
      <c r="BQ29" s="12">
        <f t="shared" si="102"/>
        <v>27.717796690441723</v>
      </c>
      <c r="BR29" s="12">
        <f t="shared" si="102"/>
        <v>29.112511418697373</v>
      </c>
      <c r="BS29" s="12">
        <f t="shared" si="102"/>
        <v>30.46370219083397</v>
      </c>
      <c r="BT29" s="12">
        <f t="shared" si="102"/>
        <v>31.776949866019937</v>
      </c>
      <c r="BU29" s="12">
        <f t="shared" si="102"/>
        <v>33.056739990069012</v>
      </c>
      <c r="BV29" s="12">
        <f t="shared" si="102"/>
        <v>34.306739990069012</v>
      </c>
      <c r="BW29" s="12">
        <f t="shared" si="102"/>
        <v>35.529992700660145</v>
      </c>
      <c r="BX29" s="12">
        <f t="shared" si="102"/>
        <v>36.729055033500799</v>
      </c>
      <c r="BY29" s="12">
        <f t="shared" si="102"/>
        <v>37.906099600333988</v>
      </c>
      <c r="BZ29" s="12">
        <f t="shared" si="102"/>
        <v>39.062990666132784</v>
      </c>
      <c r="CB29" s="19">
        <v>27</v>
      </c>
      <c r="CC29" s="11">
        <f t="shared" ref="CC29:CV29" si="103">AA82</f>
        <v>5</v>
      </c>
      <c r="CD29" s="11">
        <f t="shared" si="103"/>
        <v>10</v>
      </c>
      <c r="CE29" s="12">
        <f t="shared" si="103"/>
        <v>13.154648767857287</v>
      </c>
      <c r="CF29" s="12">
        <f t="shared" si="103"/>
        <v>15.654648767857287</v>
      </c>
      <c r="CG29" s="12">
        <f t="shared" si="103"/>
        <v>17.808031558224251</v>
      </c>
      <c r="CH29" s="12">
        <f t="shared" si="103"/>
        <v>19.742295594396957</v>
      </c>
      <c r="CI29" s="12">
        <f t="shared" si="103"/>
        <v>21.523331529937067</v>
      </c>
      <c r="CJ29" s="12">
        <f t="shared" si="103"/>
        <v>23.189998196603735</v>
      </c>
      <c r="CK29" s="12">
        <f t="shared" si="103"/>
        <v>24.76732258053238</v>
      </c>
      <c r="CL29" s="12">
        <f t="shared" si="103"/>
        <v>26.272472558852286</v>
      </c>
      <c r="CM29" s="12">
        <f t="shared" si="103"/>
        <v>27.717796690441723</v>
      </c>
      <c r="CN29" s="12">
        <f t="shared" si="103"/>
        <v>29.112511418697373</v>
      </c>
      <c r="CO29" s="12">
        <f t="shared" si="103"/>
        <v>30.46370219083397</v>
      </c>
      <c r="CP29" s="12">
        <f t="shared" si="103"/>
        <v>30.46370219083397</v>
      </c>
      <c r="CQ29" s="12">
        <f t="shared" si="103"/>
        <v>30.46370219083397</v>
      </c>
      <c r="CR29" s="12">
        <f t="shared" si="103"/>
        <v>30.46370219083397</v>
      </c>
      <c r="CS29" s="12">
        <f t="shared" si="103"/>
        <v>31.6869549014251</v>
      </c>
      <c r="CT29" s="12">
        <f t="shared" si="103"/>
        <v>32.886017234265758</v>
      </c>
      <c r="CU29" s="12">
        <f t="shared" si="103"/>
        <v>34.063061801098947</v>
      </c>
      <c r="CV29" s="12">
        <f t="shared" si="103"/>
        <v>35.219952866897742</v>
      </c>
      <c r="CX29" s="19">
        <v>27</v>
      </c>
      <c r="CY29" s="11">
        <f t="shared" ref="CY29:DR29" si="104">AA83</f>
        <v>5</v>
      </c>
      <c r="CZ29" s="11">
        <f t="shared" si="104"/>
        <v>10</v>
      </c>
      <c r="DA29" s="12">
        <f t="shared" si="104"/>
        <v>13.154648767857287</v>
      </c>
      <c r="DB29" s="12">
        <f t="shared" si="104"/>
        <v>15.654648767857287</v>
      </c>
      <c r="DC29" s="12">
        <f t="shared" si="104"/>
        <v>17.808031558224251</v>
      </c>
      <c r="DD29" s="12">
        <f t="shared" si="104"/>
        <v>19.742295594396957</v>
      </c>
      <c r="DE29" s="12">
        <f t="shared" si="104"/>
        <v>21.523331529937067</v>
      </c>
      <c r="DF29" s="12">
        <f t="shared" si="104"/>
        <v>23.189998196603735</v>
      </c>
      <c r="DG29" s="12">
        <f t="shared" si="104"/>
        <v>24.76732258053238</v>
      </c>
      <c r="DH29" s="12">
        <f t="shared" si="104"/>
        <v>26.272472558852286</v>
      </c>
      <c r="DI29" s="12">
        <f t="shared" si="104"/>
        <v>26.272472558852286</v>
      </c>
      <c r="DJ29" s="12">
        <f t="shared" si="104"/>
        <v>26.272472558852286</v>
      </c>
      <c r="DK29" s="12">
        <f t="shared" si="104"/>
        <v>27.623663330988883</v>
      </c>
      <c r="DL29" s="12">
        <f t="shared" si="104"/>
        <v>28.936911006174849</v>
      </c>
      <c r="DM29" s="12">
        <f t="shared" si="104"/>
        <v>28.936911006174849</v>
      </c>
      <c r="DN29" s="12">
        <f t="shared" si="104"/>
        <v>30.186911006174849</v>
      </c>
      <c r="DO29" s="12">
        <f t="shared" si="104"/>
        <v>31.410163716765979</v>
      </c>
      <c r="DP29" s="12">
        <f t="shared" si="104"/>
        <v>32.609226049606633</v>
      </c>
      <c r="DQ29" s="12">
        <f t="shared" si="104"/>
        <v>33.786270616439822</v>
      </c>
      <c r="DR29" s="12">
        <f t="shared" si="104"/>
        <v>34.943161682238618</v>
      </c>
    </row>
    <row r="30" spans="1:122" x14ac:dyDescent="0.25">
      <c r="A30" s="45">
        <v>10</v>
      </c>
      <c r="B30" s="40" t="s">
        <v>17</v>
      </c>
      <c r="C30" s="1" t="s">
        <v>4</v>
      </c>
      <c r="D30" s="1">
        <v>1</v>
      </c>
      <c r="E30" s="5">
        <v>12700000</v>
      </c>
      <c r="F30" s="8">
        <v>5</v>
      </c>
      <c r="G30" s="1">
        <v>5</v>
      </c>
      <c r="H30" s="1">
        <v>5</v>
      </c>
      <c r="I30" s="1">
        <v>5</v>
      </c>
      <c r="J30" s="1">
        <v>5</v>
      </c>
      <c r="K30" s="1">
        <v>5</v>
      </c>
      <c r="L30" s="1">
        <v>5</v>
      </c>
      <c r="M30" s="1">
        <v>5</v>
      </c>
      <c r="N30" s="1">
        <v>5</v>
      </c>
      <c r="O30" s="1">
        <v>5</v>
      </c>
      <c r="P30" s="1">
        <v>5</v>
      </c>
      <c r="Q30" s="1">
        <v>5</v>
      </c>
      <c r="R30" s="1">
        <v>5</v>
      </c>
      <c r="S30" s="1">
        <v>5</v>
      </c>
      <c r="T30" s="1">
        <v>3</v>
      </c>
      <c r="U30" s="1">
        <v>5</v>
      </c>
      <c r="V30" s="1">
        <v>3</v>
      </c>
      <c r="W30" s="1">
        <v>5</v>
      </c>
      <c r="X30" s="1">
        <v>5</v>
      </c>
      <c r="Y30" s="9">
        <v>3</v>
      </c>
      <c r="Z30" s="26"/>
      <c r="AA30" s="11">
        <f t="shared" si="6"/>
        <v>5</v>
      </c>
      <c r="AB30" s="11">
        <f t="shared" si="7"/>
        <v>10</v>
      </c>
      <c r="AC30" s="12">
        <f t="shared" si="8"/>
        <v>13.154648767857287</v>
      </c>
      <c r="AD30" s="12">
        <f t="shared" si="9"/>
        <v>15.654648767857287</v>
      </c>
      <c r="AE30" s="12">
        <f t="shared" si="10"/>
        <v>17.808031558224251</v>
      </c>
      <c r="AF30" s="12">
        <f t="shared" si="11"/>
        <v>19.742295594396957</v>
      </c>
      <c r="AG30" s="12">
        <f t="shared" si="12"/>
        <v>21.523331529937067</v>
      </c>
      <c r="AH30" s="12">
        <f t="shared" si="13"/>
        <v>23.189998196603735</v>
      </c>
      <c r="AI30" s="12">
        <f t="shared" si="14"/>
        <v>24.76732258053238</v>
      </c>
      <c r="AJ30" s="12">
        <f t="shared" si="15"/>
        <v>26.272472558852286</v>
      </c>
      <c r="AK30" s="12">
        <f t="shared" si="16"/>
        <v>27.717796690441723</v>
      </c>
      <c r="AL30" s="12">
        <f t="shared" si="17"/>
        <v>29.112511418697373</v>
      </c>
      <c r="AM30" s="12">
        <f t="shared" si="18"/>
        <v>30.46370219083397</v>
      </c>
      <c r="AN30" s="12">
        <f t="shared" si="19"/>
        <v>31.776949866019937</v>
      </c>
      <c r="AO30" s="12">
        <f t="shared" si="20"/>
        <v>32.544823940449383</v>
      </c>
      <c r="AP30" s="12">
        <f t="shared" si="21"/>
        <v>33.794823940449383</v>
      </c>
      <c r="AQ30" s="12">
        <f t="shared" si="22"/>
        <v>34.528775566804065</v>
      </c>
      <c r="AR30" s="12">
        <f t="shared" si="23"/>
        <v>35.727837899644719</v>
      </c>
      <c r="AS30" s="12">
        <f t="shared" si="24"/>
        <v>36.904882466477908</v>
      </c>
      <c r="AT30" s="12">
        <f t="shared" si="25"/>
        <v>37.599017105957188</v>
      </c>
      <c r="BF30" s="19">
        <v>28</v>
      </c>
      <c r="BG30" s="11">
        <f t="shared" ref="BG30:BZ30" si="105">AA84</f>
        <v>3</v>
      </c>
      <c r="BH30" s="11">
        <f t="shared" si="105"/>
        <v>8</v>
      </c>
      <c r="BI30" s="12">
        <f t="shared" si="105"/>
        <v>9.8927892607143715</v>
      </c>
      <c r="BJ30" s="12">
        <f t="shared" si="105"/>
        <v>11.392789260714371</v>
      </c>
      <c r="BK30" s="12">
        <f t="shared" si="105"/>
        <v>12.684818934934551</v>
      </c>
      <c r="BL30" s="12">
        <f t="shared" si="105"/>
        <v>13.845377356638176</v>
      </c>
      <c r="BM30" s="12">
        <f t="shared" si="105"/>
        <v>15.626413292178286</v>
      </c>
      <c r="BN30" s="12">
        <f t="shared" si="105"/>
        <v>16.626413292178285</v>
      </c>
      <c r="BO30" s="12">
        <f t="shared" si="105"/>
        <v>17.572807922535471</v>
      </c>
      <c r="BP30" s="12">
        <f t="shared" si="105"/>
        <v>19.077957900855377</v>
      </c>
      <c r="BQ30" s="12">
        <f t="shared" si="105"/>
        <v>19.945152379809041</v>
      </c>
      <c r="BR30" s="12">
        <f t="shared" si="105"/>
        <v>21.339867108064691</v>
      </c>
      <c r="BS30" s="12">
        <f t="shared" si="105"/>
        <v>22.150581571346649</v>
      </c>
      <c r="BT30" s="12">
        <f t="shared" si="105"/>
        <v>23.463829246532615</v>
      </c>
      <c r="BU30" s="12">
        <f t="shared" si="105"/>
        <v>24.743619370581694</v>
      </c>
      <c r="BV30" s="12">
        <f t="shared" si="105"/>
        <v>25.493619370581694</v>
      </c>
      <c r="BW30" s="12">
        <f t="shared" si="105"/>
        <v>26.716872081172824</v>
      </c>
      <c r="BX30" s="12">
        <f t="shared" si="105"/>
        <v>27.915934414013481</v>
      </c>
      <c r="BY30" s="12">
        <f t="shared" si="105"/>
        <v>29.092978980846674</v>
      </c>
      <c r="BZ30" s="12">
        <f t="shared" si="105"/>
        <v>29.78711362032595</v>
      </c>
      <c r="CB30" s="19">
        <v>28</v>
      </c>
      <c r="CC30" s="11">
        <f t="shared" ref="CC30:CV30" si="106">AA85</f>
        <v>5</v>
      </c>
      <c r="CD30" s="11">
        <f t="shared" si="106"/>
        <v>10</v>
      </c>
      <c r="CE30" s="12">
        <f t="shared" si="106"/>
        <v>11.892789260714371</v>
      </c>
      <c r="CF30" s="12">
        <f t="shared" si="106"/>
        <v>13.392789260714371</v>
      </c>
      <c r="CG30" s="12">
        <f t="shared" si="106"/>
        <v>14.684818934934551</v>
      </c>
      <c r="CH30" s="12">
        <f t="shared" si="106"/>
        <v>15.845377356638176</v>
      </c>
      <c r="CI30" s="12">
        <f t="shared" si="106"/>
        <v>17.626413292178288</v>
      </c>
      <c r="CJ30" s="12">
        <f t="shared" si="106"/>
        <v>18.626413292178288</v>
      </c>
      <c r="CK30" s="12">
        <f t="shared" si="106"/>
        <v>20.203737676106932</v>
      </c>
      <c r="CL30" s="12">
        <f t="shared" si="106"/>
        <v>20.203737676106932</v>
      </c>
      <c r="CM30" s="12">
        <f t="shared" si="106"/>
        <v>21.070932155060596</v>
      </c>
      <c r="CN30" s="12">
        <f t="shared" si="106"/>
        <v>21.907760992013987</v>
      </c>
      <c r="CO30" s="12">
        <f t="shared" si="106"/>
        <v>22.718475455295945</v>
      </c>
      <c r="CP30" s="12">
        <f t="shared" si="106"/>
        <v>23.506424060407525</v>
      </c>
      <c r="CQ30" s="12">
        <f t="shared" si="106"/>
        <v>24.274298134836972</v>
      </c>
      <c r="CR30" s="12">
        <f t="shared" si="106"/>
        <v>25.024298134836972</v>
      </c>
      <c r="CS30" s="12">
        <f t="shared" si="106"/>
        <v>25.758249761191649</v>
      </c>
      <c r="CT30" s="12">
        <f t="shared" si="106"/>
        <v>26.477687160896043</v>
      </c>
      <c r="CU30" s="12">
        <f t="shared" si="106"/>
        <v>27.654731727729235</v>
      </c>
      <c r="CV30" s="12">
        <f t="shared" si="106"/>
        <v>27.654731727729235</v>
      </c>
      <c r="CX30" s="19">
        <v>28</v>
      </c>
      <c r="CY30" s="11">
        <f t="shared" ref="CY30:DR30" si="107">AA86</f>
        <v>5</v>
      </c>
      <c r="CZ30" s="11">
        <f t="shared" si="107"/>
        <v>10</v>
      </c>
      <c r="DA30" s="12">
        <f t="shared" si="107"/>
        <v>11.892789260714371</v>
      </c>
      <c r="DB30" s="12">
        <f t="shared" si="107"/>
        <v>13.392789260714371</v>
      </c>
      <c r="DC30" s="12">
        <f t="shared" si="107"/>
        <v>14.684818934934551</v>
      </c>
      <c r="DD30" s="12">
        <f t="shared" si="107"/>
        <v>15.845377356638176</v>
      </c>
      <c r="DE30" s="12">
        <f t="shared" si="107"/>
        <v>17.626413292178288</v>
      </c>
      <c r="DF30" s="12">
        <f t="shared" si="107"/>
        <v>18.626413292178288</v>
      </c>
      <c r="DG30" s="12">
        <f t="shared" si="107"/>
        <v>20.203737676106932</v>
      </c>
      <c r="DH30" s="12">
        <f t="shared" si="107"/>
        <v>21.106827663098876</v>
      </c>
      <c r="DI30" s="12">
        <f t="shared" si="107"/>
        <v>21.97402214205254</v>
      </c>
      <c r="DJ30" s="12">
        <f t="shared" si="107"/>
        <v>22.810850979005931</v>
      </c>
      <c r="DK30" s="12">
        <f t="shared" si="107"/>
        <v>23.621565442287888</v>
      </c>
      <c r="DL30" s="12">
        <f t="shared" si="107"/>
        <v>24.409514047399469</v>
      </c>
      <c r="DM30" s="12">
        <f t="shared" si="107"/>
        <v>25.177388121828916</v>
      </c>
      <c r="DN30" s="12">
        <f t="shared" si="107"/>
        <v>26.427388121828916</v>
      </c>
      <c r="DO30" s="12">
        <f t="shared" si="107"/>
        <v>27.650640832420045</v>
      </c>
      <c r="DP30" s="12">
        <f t="shared" si="107"/>
        <v>28.370078232124438</v>
      </c>
      <c r="DQ30" s="12">
        <f t="shared" si="107"/>
        <v>29.547122798957631</v>
      </c>
      <c r="DR30" s="12">
        <f t="shared" si="107"/>
        <v>30.241257438436907</v>
      </c>
    </row>
    <row r="31" spans="1:122" x14ac:dyDescent="0.25">
      <c r="A31" s="45"/>
      <c r="B31" s="40"/>
      <c r="C31" s="1" t="s">
        <v>5</v>
      </c>
      <c r="D31" s="1">
        <v>1</v>
      </c>
      <c r="E31" s="5">
        <v>14000000</v>
      </c>
      <c r="F31" s="8">
        <v>5</v>
      </c>
      <c r="G31" s="1">
        <v>5</v>
      </c>
      <c r="H31" s="1">
        <v>4</v>
      </c>
      <c r="I31" s="1">
        <v>5</v>
      </c>
      <c r="J31" s="1">
        <v>5</v>
      </c>
      <c r="K31" s="1">
        <v>4</v>
      </c>
      <c r="L31" s="1">
        <v>5</v>
      </c>
      <c r="M31" s="1">
        <v>5</v>
      </c>
      <c r="N31" s="1">
        <v>5</v>
      </c>
      <c r="O31" s="1">
        <v>4</v>
      </c>
      <c r="P31" s="1">
        <v>0</v>
      </c>
      <c r="Q31" s="1">
        <v>5</v>
      </c>
      <c r="R31" s="1">
        <v>4</v>
      </c>
      <c r="S31" s="1">
        <v>5</v>
      </c>
      <c r="T31" s="1">
        <v>5</v>
      </c>
      <c r="U31" s="1">
        <v>4</v>
      </c>
      <c r="V31" s="1">
        <v>5</v>
      </c>
      <c r="W31" s="1">
        <v>3</v>
      </c>
      <c r="X31" s="1">
        <v>5</v>
      </c>
      <c r="Y31" s="9">
        <v>5</v>
      </c>
      <c r="Z31" s="26"/>
      <c r="AA31" s="11">
        <f t="shared" si="6"/>
        <v>5</v>
      </c>
      <c r="AB31" s="11">
        <f t="shared" si="7"/>
        <v>10</v>
      </c>
      <c r="AC31" s="12">
        <f t="shared" si="8"/>
        <v>12.523719014285829</v>
      </c>
      <c r="AD31" s="12">
        <f t="shared" si="9"/>
        <v>15.023719014285829</v>
      </c>
      <c r="AE31" s="12">
        <f t="shared" si="10"/>
        <v>17.177101804652793</v>
      </c>
      <c r="AF31" s="12">
        <f t="shared" si="11"/>
        <v>18.724513033590959</v>
      </c>
      <c r="AG31" s="12">
        <f t="shared" si="12"/>
        <v>20.50554896913107</v>
      </c>
      <c r="AH31" s="12">
        <f t="shared" si="13"/>
        <v>22.172215635797738</v>
      </c>
      <c r="AI31" s="12">
        <f t="shared" si="14"/>
        <v>23.749540019726382</v>
      </c>
      <c r="AJ31" s="12">
        <f t="shared" si="15"/>
        <v>24.953660002382307</v>
      </c>
      <c r="AK31" s="12">
        <f t="shared" si="16"/>
        <v>24.953660002382307</v>
      </c>
      <c r="AL31" s="12">
        <f t="shared" si="17"/>
        <v>26.348374730637957</v>
      </c>
      <c r="AM31" s="12">
        <f t="shared" si="18"/>
        <v>27.429327348347236</v>
      </c>
      <c r="AN31" s="12">
        <f t="shared" si="19"/>
        <v>28.742575023533202</v>
      </c>
      <c r="AO31" s="12">
        <f t="shared" si="20"/>
        <v>30.022365147582281</v>
      </c>
      <c r="AP31" s="12">
        <f t="shared" si="21"/>
        <v>31.022365147582281</v>
      </c>
      <c r="AQ31" s="12">
        <f t="shared" si="22"/>
        <v>32.245617858173411</v>
      </c>
      <c r="AR31" s="12">
        <f t="shared" si="23"/>
        <v>32.965055257877808</v>
      </c>
      <c r="AS31" s="12">
        <f t="shared" si="24"/>
        <v>34.142099824710996</v>
      </c>
      <c r="AT31" s="12">
        <f t="shared" si="25"/>
        <v>35.298990890509792</v>
      </c>
      <c r="BF31" s="19">
        <v>29</v>
      </c>
      <c r="BG31" s="11">
        <f t="shared" ref="BG31:BZ31" si="108">AA87</f>
        <v>5</v>
      </c>
      <c r="BH31" s="11">
        <f t="shared" si="108"/>
        <v>10</v>
      </c>
      <c r="BI31" s="12">
        <f t="shared" si="108"/>
        <v>13.154648767857287</v>
      </c>
      <c r="BJ31" s="12">
        <f t="shared" si="108"/>
        <v>15.654648767857287</v>
      </c>
      <c r="BK31" s="12">
        <f t="shared" si="108"/>
        <v>17.808031558224251</v>
      </c>
      <c r="BL31" s="12">
        <f t="shared" si="108"/>
        <v>19.742295594396957</v>
      </c>
      <c r="BM31" s="12">
        <f t="shared" si="108"/>
        <v>21.523331529937067</v>
      </c>
      <c r="BN31" s="12">
        <f t="shared" si="108"/>
        <v>23.189998196603735</v>
      </c>
      <c r="BO31" s="12">
        <f t="shared" si="108"/>
        <v>24.76732258053238</v>
      </c>
      <c r="BP31" s="12">
        <f t="shared" si="108"/>
        <v>26.272472558852286</v>
      </c>
      <c r="BQ31" s="12">
        <f t="shared" si="108"/>
        <v>27.717796690441723</v>
      </c>
      <c r="BR31" s="12">
        <f t="shared" si="108"/>
        <v>29.112511418697373</v>
      </c>
      <c r="BS31" s="12">
        <f t="shared" si="108"/>
        <v>30.46370219083397</v>
      </c>
      <c r="BT31" s="12">
        <f t="shared" si="108"/>
        <v>31.776949866019937</v>
      </c>
      <c r="BU31" s="12">
        <f t="shared" si="108"/>
        <v>33.056739990069012</v>
      </c>
      <c r="BV31" s="12">
        <f t="shared" si="108"/>
        <v>34.306739990069012</v>
      </c>
      <c r="BW31" s="12">
        <f t="shared" si="108"/>
        <v>35.529992700660145</v>
      </c>
      <c r="BX31" s="12">
        <f t="shared" si="108"/>
        <v>36.729055033500799</v>
      </c>
      <c r="BY31" s="12">
        <f t="shared" si="108"/>
        <v>37.906099600333988</v>
      </c>
      <c r="BZ31" s="12">
        <f t="shared" si="108"/>
        <v>39.062990666132784</v>
      </c>
      <c r="CB31" s="19">
        <v>29</v>
      </c>
      <c r="CC31" s="11">
        <f t="shared" ref="CC31:CV31" si="109">AA88</f>
        <v>5</v>
      </c>
      <c r="CD31" s="11">
        <f t="shared" si="109"/>
        <v>5</v>
      </c>
      <c r="CE31" s="12">
        <f t="shared" si="109"/>
        <v>8.154648767857287</v>
      </c>
      <c r="CF31" s="12">
        <f t="shared" si="109"/>
        <v>10.654648767857287</v>
      </c>
      <c r="CG31" s="12">
        <f t="shared" si="109"/>
        <v>10.654648767857287</v>
      </c>
      <c r="CH31" s="12">
        <f t="shared" si="109"/>
        <v>12.588912804029995</v>
      </c>
      <c r="CI31" s="12">
        <f t="shared" si="109"/>
        <v>14.369948739570106</v>
      </c>
      <c r="CJ31" s="12">
        <f t="shared" si="109"/>
        <v>16.036615406236773</v>
      </c>
      <c r="CK31" s="12">
        <f t="shared" si="109"/>
        <v>17.613939790165418</v>
      </c>
      <c r="CL31" s="12">
        <f t="shared" si="109"/>
        <v>19.119089768485324</v>
      </c>
      <c r="CM31" s="12">
        <f t="shared" si="109"/>
        <v>19.119089768485324</v>
      </c>
      <c r="CN31" s="12">
        <f t="shared" si="109"/>
        <v>19.955918605438715</v>
      </c>
      <c r="CO31" s="12">
        <f t="shared" si="109"/>
        <v>21.307109377575312</v>
      </c>
      <c r="CP31" s="12">
        <f t="shared" si="109"/>
        <v>22.620357052761278</v>
      </c>
      <c r="CQ31" s="12">
        <f t="shared" si="109"/>
        <v>23.900147176810357</v>
      </c>
      <c r="CR31" s="12">
        <f t="shared" si="109"/>
        <v>25.150147176810357</v>
      </c>
      <c r="CS31" s="12">
        <f t="shared" si="109"/>
        <v>26.373399887401487</v>
      </c>
      <c r="CT31" s="12">
        <f t="shared" si="109"/>
        <v>27.572462220242144</v>
      </c>
      <c r="CU31" s="12">
        <f t="shared" si="109"/>
        <v>28.749506787075337</v>
      </c>
      <c r="CV31" s="12">
        <f t="shared" si="109"/>
        <v>29.906397852874132</v>
      </c>
      <c r="CX31" s="19">
        <v>29</v>
      </c>
      <c r="CY31" s="11">
        <f t="shared" ref="CY31:DR31" si="110">AA89</f>
        <v>5</v>
      </c>
      <c r="CZ31" s="11">
        <f t="shared" si="110"/>
        <v>5</v>
      </c>
      <c r="DA31" s="12">
        <f t="shared" si="110"/>
        <v>8.154648767857287</v>
      </c>
      <c r="DB31" s="12">
        <f t="shared" si="110"/>
        <v>10.654648767857287</v>
      </c>
      <c r="DC31" s="12">
        <f t="shared" si="110"/>
        <v>12.808031558224252</v>
      </c>
      <c r="DD31" s="12">
        <f t="shared" si="110"/>
        <v>14.74229559439696</v>
      </c>
      <c r="DE31" s="12">
        <f t="shared" si="110"/>
        <v>16.523331529937071</v>
      </c>
      <c r="DF31" s="12">
        <f t="shared" si="110"/>
        <v>18.189998196603739</v>
      </c>
      <c r="DG31" s="12">
        <f t="shared" si="110"/>
        <v>19.767322580532383</v>
      </c>
      <c r="DH31" s="12">
        <f t="shared" si="110"/>
        <v>21.272472558852289</v>
      </c>
      <c r="DI31" s="12">
        <f t="shared" si="110"/>
        <v>22.71779669044173</v>
      </c>
      <c r="DJ31" s="12">
        <f t="shared" si="110"/>
        <v>23.554625527395121</v>
      </c>
      <c r="DK31" s="12">
        <f t="shared" si="110"/>
        <v>24.365339990677079</v>
      </c>
      <c r="DL31" s="12">
        <f t="shared" si="110"/>
        <v>24.365339990677079</v>
      </c>
      <c r="DM31" s="12">
        <f t="shared" si="110"/>
        <v>24.365339990677079</v>
      </c>
      <c r="DN31" s="12">
        <f t="shared" si="110"/>
        <v>25.115339990677079</v>
      </c>
      <c r="DO31" s="12">
        <f t="shared" si="110"/>
        <v>26.338592701268208</v>
      </c>
      <c r="DP31" s="12">
        <f t="shared" si="110"/>
        <v>27.537655034108866</v>
      </c>
      <c r="DQ31" s="12">
        <f t="shared" si="110"/>
        <v>28.714699600942058</v>
      </c>
      <c r="DR31" s="12">
        <f t="shared" si="110"/>
        <v>29.871590666740854</v>
      </c>
    </row>
    <row r="32" spans="1:122" x14ac:dyDescent="0.25">
      <c r="A32" s="45"/>
      <c r="B32" s="40"/>
      <c r="C32" s="1" t="s">
        <v>6</v>
      </c>
      <c r="D32" s="1">
        <v>1</v>
      </c>
      <c r="E32" s="5">
        <v>3450000</v>
      </c>
      <c r="F32" s="8">
        <v>5</v>
      </c>
      <c r="G32" s="1">
        <v>5</v>
      </c>
      <c r="H32" s="1">
        <v>5</v>
      </c>
      <c r="I32" s="1">
        <v>5</v>
      </c>
      <c r="J32" s="1">
        <v>5</v>
      </c>
      <c r="K32" s="1">
        <v>4</v>
      </c>
      <c r="L32" s="1">
        <v>4</v>
      </c>
      <c r="M32" s="1">
        <v>4</v>
      </c>
      <c r="N32" s="1">
        <v>5</v>
      </c>
      <c r="O32" s="1">
        <v>5</v>
      </c>
      <c r="P32" s="1">
        <v>0</v>
      </c>
      <c r="Q32" s="1">
        <v>5</v>
      </c>
      <c r="R32" s="1">
        <v>3</v>
      </c>
      <c r="S32" s="1">
        <v>3</v>
      </c>
      <c r="T32" s="1">
        <v>0</v>
      </c>
      <c r="U32" s="1">
        <v>5</v>
      </c>
      <c r="V32" s="1">
        <v>5</v>
      </c>
      <c r="W32" s="1">
        <v>3</v>
      </c>
      <c r="X32" s="1">
        <v>5</v>
      </c>
      <c r="Y32" s="9">
        <v>0</v>
      </c>
      <c r="Z32" s="26"/>
      <c r="AA32" s="11">
        <f t="shared" si="6"/>
        <v>5</v>
      </c>
      <c r="AB32" s="11">
        <f t="shared" si="7"/>
        <v>10</v>
      </c>
      <c r="AC32" s="12">
        <f t="shared" si="8"/>
        <v>13.154648767857287</v>
      </c>
      <c r="AD32" s="12">
        <f t="shared" si="9"/>
        <v>15.654648767857287</v>
      </c>
      <c r="AE32" s="12">
        <f t="shared" si="10"/>
        <v>17.808031558224251</v>
      </c>
      <c r="AF32" s="12">
        <f t="shared" si="11"/>
        <v>19.355442787162417</v>
      </c>
      <c r="AG32" s="12">
        <f t="shared" si="12"/>
        <v>20.780271535594505</v>
      </c>
      <c r="AH32" s="12">
        <f t="shared" si="13"/>
        <v>22.113604868927837</v>
      </c>
      <c r="AI32" s="12">
        <f t="shared" si="14"/>
        <v>23.690929252856481</v>
      </c>
      <c r="AJ32" s="12">
        <f t="shared" si="15"/>
        <v>25.196079231176387</v>
      </c>
      <c r="AK32" s="12">
        <f t="shared" si="16"/>
        <v>25.196079231176387</v>
      </c>
      <c r="AL32" s="12">
        <f t="shared" si="17"/>
        <v>26.590793959432037</v>
      </c>
      <c r="AM32" s="12">
        <f t="shared" si="18"/>
        <v>27.401508422713995</v>
      </c>
      <c r="AN32" s="12">
        <f t="shared" si="19"/>
        <v>28.189457027825576</v>
      </c>
      <c r="AO32" s="12">
        <f t="shared" si="20"/>
        <v>28.189457027825576</v>
      </c>
      <c r="AP32" s="12">
        <f t="shared" si="21"/>
        <v>29.439457027825576</v>
      </c>
      <c r="AQ32" s="12">
        <f t="shared" si="22"/>
        <v>30.662709738416705</v>
      </c>
      <c r="AR32" s="12">
        <f t="shared" si="23"/>
        <v>31.382147138121098</v>
      </c>
      <c r="AS32" s="12">
        <f t="shared" si="24"/>
        <v>32.559191704954287</v>
      </c>
      <c r="AT32" s="12">
        <f t="shared" si="25"/>
        <v>32.559191704954287</v>
      </c>
      <c r="BF32" s="19">
        <v>30</v>
      </c>
      <c r="BG32" s="11">
        <f t="shared" ref="BG32:BZ32" si="111">AA90</f>
        <v>5</v>
      </c>
      <c r="BH32" s="11">
        <f t="shared" si="111"/>
        <v>10</v>
      </c>
      <c r="BI32" s="12">
        <f t="shared" si="111"/>
        <v>13.154648767857287</v>
      </c>
      <c r="BJ32" s="12">
        <f t="shared" si="111"/>
        <v>15.654648767857287</v>
      </c>
      <c r="BK32" s="12">
        <f t="shared" si="111"/>
        <v>17.808031558224251</v>
      </c>
      <c r="BL32" s="12">
        <f t="shared" si="111"/>
        <v>19.742295594396957</v>
      </c>
      <c r="BM32" s="12">
        <f t="shared" si="111"/>
        <v>21.523331529937067</v>
      </c>
      <c r="BN32" s="12">
        <f t="shared" si="111"/>
        <v>23.189998196603735</v>
      </c>
      <c r="BO32" s="12">
        <f t="shared" si="111"/>
        <v>24.76732258053238</v>
      </c>
      <c r="BP32" s="12">
        <f t="shared" si="111"/>
        <v>26.272472558852286</v>
      </c>
      <c r="BQ32" s="12">
        <f t="shared" si="111"/>
        <v>27.717796690441723</v>
      </c>
      <c r="BR32" s="12">
        <f t="shared" si="111"/>
        <v>29.112511418697373</v>
      </c>
      <c r="BS32" s="12">
        <f t="shared" si="111"/>
        <v>30.46370219083397</v>
      </c>
      <c r="BT32" s="12">
        <f t="shared" si="111"/>
        <v>31.776949866019937</v>
      </c>
      <c r="BU32" s="12">
        <f t="shared" si="111"/>
        <v>33.056739990069012</v>
      </c>
      <c r="BV32" s="12">
        <f t="shared" si="111"/>
        <v>34.306739990069012</v>
      </c>
      <c r="BW32" s="12">
        <f t="shared" si="111"/>
        <v>35.529992700660145</v>
      </c>
      <c r="BX32" s="12">
        <f t="shared" si="111"/>
        <v>36.729055033500799</v>
      </c>
      <c r="BY32" s="12">
        <f t="shared" si="111"/>
        <v>37.906099600333988</v>
      </c>
      <c r="BZ32" s="12">
        <f t="shared" si="111"/>
        <v>39.062990666132784</v>
      </c>
      <c r="CB32" s="19">
        <v>30</v>
      </c>
      <c r="CC32" s="11">
        <f t="shared" ref="CC32:CV32" si="112">AA91</f>
        <v>5</v>
      </c>
      <c r="CD32" s="11">
        <f t="shared" si="112"/>
        <v>10</v>
      </c>
      <c r="CE32" s="12">
        <f t="shared" si="112"/>
        <v>13.154648767857287</v>
      </c>
      <c r="CF32" s="12">
        <f t="shared" si="112"/>
        <v>14.654648767857287</v>
      </c>
      <c r="CG32" s="12">
        <f t="shared" si="112"/>
        <v>16.808031558224251</v>
      </c>
      <c r="CH32" s="12">
        <f t="shared" si="112"/>
        <v>18.742295594396957</v>
      </c>
      <c r="CI32" s="12">
        <f t="shared" si="112"/>
        <v>20.523331529937067</v>
      </c>
      <c r="CJ32" s="12">
        <f t="shared" si="112"/>
        <v>22.189998196603735</v>
      </c>
      <c r="CK32" s="12">
        <f t="shared" si="112"/>
        <v>23.76732258053238</v>
      </c>
      <c r="CL32" s="12">
        <f t="shared" si="112"/>
        <v>25.272472558852286</v>
      </c>
      <c r="CM32" s="12">
        <f t="shared" si="112"/>
        <v>26.717796690441723</v>
      </c>
      <c r="CN32" s="12">
        <f t="shared" si="112"/>
        <v>28.112511418697373</v>
      </c>
      <c r="CO32" s="12">
        <f t="shared" si="112"/>
        <v>29.46370219083397</v>
      </c>
      <c r="CP32" s="12">
        <f t="shared" si="112"/>
        <v>30.776949866019937</v>
      </c>
      <c r="CQ32" s="12">
        <f t="shared" si="112"/>
        <v>32.056739990069012</v>
      </c>
      <c r="CR32" s="12">
        <f t="shared" si="112"/>
        <v>33.306739990069012</v>
      </c>
      <c r="CS32" s="12">
        <f t="shared" si="112"/>
        <v>34.529992700660145</v>
      </c>
      <c r="CT32" s="12">
        <f t="shared" si="112"/>
        <v>35.729055033500799</v>
      </c>
      <c r="CU32" s="12">
        <f t="shared" si="112"/>
        <v>36.906099600333988</v>
      </c>
      <c r="CV32" s="12">
        <f t="shared" si="112"/>
        <v>38.062990666132784</v>
      </c>
      <c r="CX32" s="19">
        <v>30</v>
      </c>
      <c r="CY32" s="11">
        <f t="shared" ref="CY32:DR32" si="113">AA92</f>
        <v>5</v>
      </c>
      <c r="CZ32" s="11">
        <f t="shared" si="113"/>
        <v>10</v>
      </c>
      <c r="DA32" s="12">
        <f t="shared" si="113"/>
        <v>13.154648767857287</v>
      </c>
      <c r="DB32" s="12">
        <f t="shared" si="113"/>
        <v>15.654648767857287</v>
      </c>
      <c r="DC32" s="12">
        <f t="shared" si="113"/>
        <v>17.808031558224251</v>
      </c>
      <c r="DD32" s="12">
        <f t="shared" si="113"/>
        <v>19.742295594396957</v>
      </c>
      <c r="DE32" s="12">
        <f t="shared" si="113"/>
        <v>21.523331529937067</v>
      </c>
      <c r="DF32" s="12">
        <f t="shared" si="113"/>
        <v>23.189998196603735</v>
      </c>
      <c r="DG32" s="12">
        <f t="shared" si="113"/>
        <v>24.76732258053238</v>
      </c>
      <c r="DH32" s="12">
        <f t="shared" si="113"/>
        <v>26.272472558852286</v>
      </c>
      <c r="DI32" s="12">
        <f t="shared" si="113"/>
        <v>26.272472558852286</v>
      </c>
      <c r="DJ32" s="12">
        <f t="shared" si="113"/>
        <v>27.667187287107936</v>
      </c>
      <c r="DK32" s="12">
        <f t="shared" si="113"/>
        <v>29.018378059244533</v>
      </c>
      <c r="DL32" s="12">
        <f t="shared" si="113"/>
        <v>30.331625734430499</v>
      </c>
      <c r="DM32" s="12">
        <f t="shared" si="113"/>
        <v>31.611415858479578</v>
      </c>
      <c r="DN32" s="12">
        <f t="shared" si="113"/>
        <v>32.361415858479575</v>
      </c>
      <c r="DO32" s="12">
        <f t="shared" si="113"/>
        <v>33.584668569070708</v>
      </c>
      <c r="DP32" s="12">
        <f t="shared" si="113"/>
        <v>34.783730901911362</v>
      </c>
      <c r="DQ32" s="12">
        <f t="shared" si="113"/>
        <v>35.960775468744551</v>
      </c>
      <c r="DR32" s="12">
        <f t="shared" si="113"/>
        <v>37.117666534543346</v>
      </c>
    </row>
    <row r="33" spans="1:122" x14ac:dyDescent="0.25">
      <c r="A33" s="45">
        <v>11</v>
      </c>
      <c r="B33" s="40" t="s">
        <v>18</v>
      </c>
      <c r="C33" s="1" t="s">
        <v>4</v>
      </c>
      <c r="D33" s="1">
        <v>1</v>
      </c>
      <c r="E33" s="5">
        <v>47700000</v>
      </c>
      <c r="F33" s="8">
        <v>5</v>
      </c>
      <c r="G33" s="1">
        <v>5</v>
      </c>
      <c r="H33" s="1">
        <v>5</v>
      </c>
      <c r="I33" s="1">
        <v>5</v>
      </c>
      <c r="J33" s="1">
        <v>5</v>
      </c>
      <c r="K33" s="1">
        <v>5</v>
      </c>
      <c r="L33" s="1">
        <v>5</v>
      </c>
      <c r="M33" s="1">
        <v>4</v>
      </c>
      <c r="N33" s="1">
        <v>5</v>
      </c>
      <c r="O33" s="1">
        <v>5</v>
      </c>
      <c r="P33" s="1">
        <v>5</v>
      </c>
      <c r="Q33" s="1">
        <v>5</v>
      </c>
      <c r="R33" s="1">
        <v>3</v>
      </c>
      <c r="S33" s="1">
        <v>5</v>
      </c>
      <c r="T33" s="1">
        <v>5</v>
      </c>
      <c r="U33" s="1">
        <v>1</v>
      </c>
      <c r="V33" s="1">
        <v>5</v>
      </c>
      <c r="W33" s="1">
        <v>1</v>
      </c>
      <c r="X33" s="1">
        <v>5</v>
      </c>
      <c r="Y33" s="9">
        <v>5</v>
      </c>
      <c r="Z33" s="26"/>
      <c r="AA33" s="11">
        <f t="shared" si="6"/>
        <v>5</v>
      </c>
      <c r="AB33" s="11">
        <f t="shared" si="7"/>
        <v>10</v>
      </c>
      <c r="AC33" s="12">
        <f t="shared" si="8"/>
        <v>13.154648767857287</v>
      </c>
      <c r="AD33" s="12">
        <f t="shared" si="9"/>
        <v>15.654648767857287</v>
      </c>
      <c r="AE33" s="12">
        <f t="shared" si="10"/>
        <v>17.808031558224251</v>
      </c>
      <c r="AF33" s="12">
        <f t="shared" si="11"/>
        <v>19.742295594396957</v>
      </c>
      <c r="AG33" s="12">
        <f t="shared" si="12"/>
        <v>21.523331529937067</v>
      </c>
      <c r="AH33" s="12">
        <f t="shared" si="13"/>
        <v>22.856664863270399</v>
      </c>
      <c r="AI33" s="12">
        <f t="shared" si="14"/>
        <v>24.433989247199044</v>
      </c>
      <c r="AJ33" s="12">
        <f t="shared" si="15"/>
        <v>25.93913922551895</v>
      </c>
      <c r="AK33" s="12">
        <f t="shared" si="16"/>
        <v>27.384463357108388</v>
      </c>
      <c r="AL33" s="12">
        <f t="shared" si="17"/>
        <v>28.779178085364038</v>
      </c>
      <c r="AM33" s="12">
        <f t="shared" si="18"/>
        <v>29.589892548645995</v>
      </c>
      <c r="AN33" s="12">
        <f t="shared" si="19"/>
        <v>30.903140223831961</v>
      </c>
      <c r="AO33" s="12">
        <f t="shared" si="20"/>
        <v>32.18293034788104</v>
      </c>
      <c r="AP33" s="12">
        <f t="shared" si="21"/>
        <v>32.43293034788104</v>
      </c>
      <c r="AQ33" s="12">
        <f t="shared" si="22"/>
        <v>33.656183058472173</v>
      </c>
      <c r="AR33" s="12">
        <f t="shared" si="23"/>
        <v>33.895995525040306</v>
      </c>
      <c r="AS33" s="12">
        <f t="shared" si="24"/>
        <v>35.073040091873494</v>
      </c>
      <c r="AT33" s="12">
        <f t="shared" si="25"/>
        <v>36.22993115767229</v>
      </c>
      <c r="BF33" s="19">
        <v>31</v>
      </c>
      <c r="BG33" s="11">
        <f t="shared" ref="BG33:BZ33" si="114">AA93</f>
        <v>5</v>
      </c>
      <c r="BH33" s="11">
        <f t="shared" si="114"/>
        <v>10</v>
      </c>
      <c r="BI33" s="12">
        <f t="shared" si="114"/>
        <v>13.154648767857287</v>
      </c>
      <c r="BJ33" s="12">
        <f t="shared" si="114"/>
        <v>15.654648767857287</v>
      </c>
      <c r="BK33" s="12">
        <f t="shared" si="114"/>
        <v>17.808031558224251</v>
      </c>
      <c r="BL33" s="12">
        <f t="shared" si="114"/>
        <v>19.742295594396957</v>
      </c>
      <c r="BM33" s="12">
        <f t="shared" si="114"/>
        <v>21.523331529937067</v>
      </c>
      <c r="BN33" s="12">
        <f t="shared" si="114"/>
        <v>23.189998196603735</v>
      </c>
      <c r="BO33" s="12">
        <f t="shared" si="114"/>
        <v>24.76732258053238</v>
      </c>
      <c r="BP33" s="12">
        <f t="shared" si="114"/>
        <v>26.272472558852286</v>
      </c>
      <c r="BQ33" s="12">
        <f t="shared" si="114"/>
        <v>27.717796690441723</v>
      </c>
      <c r="BR33" s="12">
        <f t="shared" si="114"/>
        <v>29.112511418697373</v>
      </c>
      <c r="BS33" s="12">
        <f t="shared" si="114"/>
        <v>30.46370219083397</v>
      </c>
      <c r="BT33" s="12">
        <f t="shared" si="114"/>
        <v>31.776949866019937</v>
      </c>
      <c r="BU33" s="12">
        <f t="shared" si="114"/>
        <v>33.056739990069012</v>
      </c>
      <c r="BV33" s="12">
        <f t="shared" si="114"/>
        <v>34.306739990069012</v>
      </c>
      <c r="BW33" s="12">
        <f t="shared" si="114"/>
        <v>35.529992700660145</v>
      </c>
      <c r="BX33" s="12">
        <f t="shared" si="114"/>
        <v>36.729055033500799</v>
      </c>
      <c r="BY33" s="12">
        <f t="shared" si="114"/>
        <v>37.906099600333988</v>
      </c>
      <c r="BZ33" s="12">
        <f t="shared" si="114"/>
        <v>39.062990666132784</v>
      </c>
      <c r="CB33" s="19">
        <v>31</v>
      </c>
      <c r="CC33" s="11">
        <f t="shared" ref="CC33:CV33" si="115">AA94</f>
        <v>5</v>
      </c>
      <c r="CD33" s="11">
        <f t="shared" si="115"/>
        <v>10</v>
      </c>
      <c r="CE33" s="12">
        <f t="shared" si="115"/>
        <v>13.154648767857287</v>
      </c>
      <c r="CF33" s="12">
        <f t="shared" si="115"/>
        <v>15.654648767857287</v>
      </c>
      <c r="CG33" s="12">
        <f t="shared" si="115"/>
        <v>17.808031558224251</v>
      </c>
      <c r="CH33" s="12">
        <f t="shared" si="115"/>
        <v>17.808031558224251</v>
      </c>
      <c r="CI33" s="12">
        <f t="shared" si="115"/>
        <v>19.589067493764361</v>
      </c>
      <c r="CJ33" s="12">
        <f t="shared" si="115"/>
        <v>20.589067493764361</v>
      </c>
      <c r="CK33" s="12">
        <f t="shared" si="115"/>
        <v>22.166391877693005</v>
      </c>
      <c r="CL33" s="12">
        <f t="shared" si="115"/>
        <v>22.166391877693005</v>
      </c>
      <c r="CM33" s="12">
        <f t="shared" si="115"/>
        <v>22.166391877693005</v>
      </c>
      <c r="CN33" s="12">
        <f t="shared" si="115"/>
        <v>23.561106605948655</v>
      </c>
      <c r="CO33" s="12">
        <f t="shared" si="115"/>
        <v>24.912297378085253</v>
      </c>
      <c r="CP33" s="12">
        <f t="shared" si="115"/>
        <v>26.225545053271219</v>
      </c>
      <c r="CQ33" s="12">
        <f t="shared" si="115"/>
        <v>26.225545053271219</v>
      </c>
      <c r="CR33" s="12">
        <f t="shared" si="115"/>
        <v>26.975545053271219</v>
      </c>
      <c r="CS33" s="12">
        <f t="shared" si="115"/>
        <v>28.198797763862348</v>
      </c>
      <c r="CT33" s="12">
        <f t="shared" si="115"/>
        <v>29.397860096703006</v>
      </c>
      <c r="CU33" s="12">
        <f t="shared" si="115"/>
        <v>30.574904663536199</v>
      </c>
      <c r="CV33" s="12">
        <f t="shared" si="115"/>
        <v>31.731795729334994</v>
      </c>
      <c r="CX33" s="19">
        <v>31</v>
      </c>
      <c r="CY33" s="11">
        <f t="shared" ref="CY33:DR33" si="116">AA95</f>
        <v>5</v>
      </c>
      <c r="CZ33" s="11">
        <f t="shared" si="116"/>
        <v>10</v>
      </c>
      <c r="DA33" s="12">
        <f t="shared" si="116"/>
        <v>13.154648767857287</v>
      </c>
      <c r="DB33" s="12">
        <f t="shared" si="116"/>
        <v>13.154648767857287</v>
      </c>
      <c r="DC33" s="12">
        <f t="shared" si="116"/>
        <v>13.154648767857287</v>
      </c>
      <c r="DD33" s="12">
        <f t="shared" si="116"/>
        <v>15.088912804029995</v>
      </c>
      <c r="DE33" s="12">
        <f t="shared" si="116"/>
        <v>16.869948739570106</v>
      </c>
      <c r="DF33" s="12">
        <f t="shared" si="116"/>
        <v>18.536615406236773</v>
      </c>
      <c r="DG33" s="12">
        <f t="shared" si="116"/>
        <v>18.536615406236773</v>
      </c>
      <c r="DH33" s="12">
        <f t="shared" si="116"/>
        <v>20.04176538455668</v>
      </c>
      <c r="DI33" s="12">
        <f t="shared" si="116"/>
        <v>20.04176538455668</v>
      </c>
      <c r="DJ33" s="12">
        <f t="shared" si="116"/>
        <v>20.04176538455668</v>
      </c>
      <c r="DK33" s="12">
        <f t="shared" si="116"/>
        <v>21.392956156693277</v>
      </c>
      <c r="DL33" s="12">
        <f t="shared" si="116"/>
        <v>22.706203831879243</v>
      </c>
      <c r="DM33" s="12">
        <f t="shared" si="116"/>
        <v>23.985993955928322</v>
      </c>
      <c r="DN33" s="12">
        <f t="shared" si="116"/>
        <v>25.235993955928322</v>
      </c>
      <c r="DO33" s="12">
        <f t="shared" si="116"/>
        <v>26.459246666519451</v>
      </c>
      <c r="DP33" s="12">
        <f t="shared" si="116"/>
        <v>27.178684066223845</v>
      </c>
      <c r="DQ33" s="12">
        <f t="shared" si="116"/>
        <v>28.355728633057037</v>
      </c>
      <c r="DR33" s="12">
        <f t="shared" si="116"/>
        <v>28.355728633057037</v>
      </c>
    </row>
    <row r="34" spans="1:122" x14ac:dyDescent="0.25">
      <c r="A34" s="45"/>
      <c r="B34" s="40"/>
      <c r="C34" s="1" t="s">
        <v>5</v>
      </c>
      <c r="D34" s="1">
        <v>1</v>
      </c>
      <c r="E34" s="5">
        <v>50600000</v>
      </c>
      <c r="F34" s="8">
        <v>5</v>
      </c>
      <c r="G34" s="1">
        <v>2</v>
      </c>
      <c r="H34" s="1">
        <v>5</v>
      </c>
      <c r="I34" s="1">
        <v>5</v>
      </c>
      <c r="J34" s="1">
        <v>1</v>
      </c>
      <c r="K34" s="1">
        <v>3</v>
      </c>
      <c r="L34" s="1">
        <v>5</v>
      </c>
      <c r="M34" s="1">
        <v>5</v>
      </c>
      <c r="N34" s="1">
        <v>3</v>
      </c>
      <c r="O34" s="1">
        <v>5</v>
      </c>
      <c r="P34" s="1">
        <v>5</v>
      </c>
      <c r="Q34" s="1">
        <v>0</v>
      </c>
      <c r="R34" s="1">
        <v>2</v>
      </c>
      <c r="S34" s="1">
        <v>3</v>
      </c>
      <c r="T34" s="1">
        <v>0</v>
      </c>
      <c r="U34" s="1">
        <v>5</v>
      </c>
      <c r="V34" s="1">
        <v>0</v>
      </c>
      <c r="W34" s="1">
        <v>2</v>
      </c>
      <c r="X34" s="1">
        <v>3</v>
      </c>
      <c r="Y34" s="9">
        <v>3</v>
      </c>
      <c r="Z34" s="26"/>
      <c r="AA34" s="11">
        <f t="shared" si="6"/>
        <v>5</v>
      </c>
      <c r="AB34" s="11">
        <f t="shared" si="7"/>
        <v>7</v>
      </c>
      <c r="AC34" s="12">
        <f t="shared" si="8"/>
        <v>10.154648767857287</v>
      </c>
      <c r="AD34" s="12">
        <f t="shared" si="9"/>
        <v>12.654648767857287</v>
      </c>
      <c r="AE34" s="12">
        <f t="shared" si="10"/>
        <v>13.085325325930681</v>
      </c>
      <c r="AF34" s="12">
        <f t="shared" si="11"/>
        <v>14.245883747634306</v>
      </c>
      <c r="AG34" s="12">
        <f t="shared" si="12"/>
        <v>16.026919683174416</v>
      </c>
      <c r="AH34" s="12">
        <f t="shared" si="13"/>
        <v>17.693586349841084</v>
      </c>
      <c r="AI34" s="12">
        <f t="shared" si="14"/>
        <v>18.639980980198271</v>
      </c>
      <c r="AJ34" s="12">
        <f t="shared" si="15"/>
        <v>20.145130958518177</v>
      </c>
      <c r="AK34" s="12">
        <f t="shared" si="16"/>
        <v>21.590455090107618</v>
      </c>
      <c r="AL34" s="12">
        <f t="shared" si="17"/>
        <v>21.590455090107618</v>
      </c>
      <c r="AM34" s="12">
        <f t="shared" si="18"/>
        <v>22.130931398962257</v>
      </c>
      <c r="AN34" s="12">
        <f t="shared" si="19"/>
        <v>22.918880004073838</v>
      </c>
      <c r="AO34" s="12">
        <f t="shared" si="20"/>
        <v>22.918880004073838</v>
      </c>
      <c r="AP34" s="12">
        <f t="shared" si="21"/>
        <v>24.168880004073838</v>
      </c>
      <c r="AQ34" s="12">
        <f t="shared" si="22"/>
        <v>24.168880004073838</v>
      </c>
      <c r="AR34" s="12">
        <f t="shared" si="23"/>
        <v>24.648504937210102</v>
      </c>
      <c r="AS34" s="12">
        <f t="shared" si="24"/>
        <v>25.354731677310017</v>
      </c>
      <c r="AT34" s="12">
        <f t="shared" si="25"/>
        <v>26.048866316789294</v>
      </c>
      <c r="BF34" s="19">
        <v>32</v>
      </c>
      <c r="BG34" s="11">
        <f t="shared" ref="BG34:BZ34" si="117">AA96</f>
        <v>5</v>
      </c>
      <c r="BH34" s="11">
        <f t="shared" si="117"/>
        <v>8</v>
      </c>
      <c r="BI34" s="12">
        <f t="shared" si="117"/>
        <v>11.154648767857287</v>
      </c>
      <c r="BJ34" s="12">
        <f t="shared" si="117"/>
        <v>13.654648767857287</v>
      </c>
      <c r="BK34" s="12">
        <f t="shared" si="117"/>
        <v>14.946678442077467</v>
      </c>
      <c r="BL34" s="12">
        <f t="shared" si="117"/>
        <v>16.494089671015633</v>
      </c>
      <c r="BM34" s="12">
        <f t="shared" si="117"/>
        <v>17.562711232339701</v>
      </c>
      <c r="BN34" s="12">
        <f t="shared" si="117"/>
        <v>19.229377899006369</v>
      </c>
      <c r="BO34" s="12">
        <f t="shared" si="117"/>
        <v>20.806702282935014</v>
      </c>
      <c r="BP34" s="12">
        <f t="shared" si="117"/>
        <v>22.010822265590939</v>
      </c>
      <c r="BQ34" s="12">
        <f t="shared" si="117"/>
        <v>22.588951918226716</v>
      </c>
      <c r="BR34" s="12">
        <f t="shared" si="117"/>
        <v>23.146837809528975</v>
      </c>
      <c r="BS34" s="12">
        <f t="shared" si="117"/>
        <v>24.227790427238254</v>
      </c>
      <c r="BT34" s="12">
        <f t="shared" si="117"/>
        <v>25.541038102424221</v>
      </c>
      <c r="BU34" s="12">
        <f t="shared" si="117"/>
        <v>26.308912176853667</v>
      </c>
      <c r="BV34" s="12">
        <f t="shared" si="117"/>
        <v>27.058912176853667</v>
      </c>
      <c r="BW34" s="12">
        <f t="shared" si="117"/>
        <v>27.548213261090119</v>
      </c>
      <c r="BX34" s="12">
        <f t="shared" si="117"/>
        <v>28.747275593930777</v>
      </c>
      <c r="BY34" s="12">
        <f t="shared" si="117"/>
        <v>29.453502334030691</v>
      </c>
      <c r="BZ34" s="12">
        <f t="shared" si="117"/>
        <v>30.147636973509968</v>
      </c>
      <c r="CB34" s="19">
        <v>32</v>
      </c>
      <c r="CC34" s="11">
        <f t="shared" ref="CC34:CV34" si="118">AA97</f>
        <v>5</v>
      </c>
      <c r="CD34" s="11">
        <f t="shared" si="118"/>
        <v>8</v>
      </c>
      <c r="CE34" s="12">
        <f t="shared" si="118"/>
        <v>11.154648767857287</v>
      </c>
      <c r="CF34" s="12">
        <f t="shared" si="118"/>
        <v>13.654648767857287</v>
      </c>
      <c r="CG34" s="12">
        <f t="shared" si="118"/>
        <v>15.808031558224252</v>
      </c>
      <c r="CH34" s="12">
        <f t="shared" si="118"/>
        <v>17.74229559439696</v>
      </c>
      <c r="CI34" s="12">
        <f t="shared" si="118"/>
        <v>19.523331529937071</v>
      </c>
      <c r="CJ34" s="12">
        <f t="shared" si="118"/>
        <v>21.189998196603739</v>
      </c>
      <c r="CK34" s="12">
        <f t="shared" si="118"/>
        <v>22.767322580532383</v>
      </c>
      <c r="CL34" s="12">
        <f t="shared" si="118"/>
        <v>24.272472558852289</v>
      </c>
      <c r="CM34" s="12">
        <f t="shared" si="118"/>
        <v>25.71779669044173</v>
      </c>
      <c r="CN34" s="12">
        <f t="shared" si="118"/>
        <v>27.11251141869738</v>
      </c>
      <c r="CO34" s="12">
        <f t="shared" si="118"/>
        <v>27.923225881979338</v>
      </c>
      <c r="CP34" s="12">
        <f t="shared" si="118"/>
        <v>29.236473557165304</v>
      </c>
      <c r="CQ34" s="12">
        <f t="shared" si="118"/>
        <v>30.516263681214383</v>
      </c>
      <c r="CR34" s="12">
        <f t="shared" si="118"/>
        <v>31.516263681214383</v>
      </c>
      <c r="CS34" s="12">
        <f t="shared" si="118"/>
        <v>32.739516391805516</v>
      </c>
      <c r="CT34" s="12">
        <f t="shared" si="118"/>
        <v>33.93857872464617</v>
      </c>
      <c r="CU34" s="12">
        <f t="shared" si="118"/>
        <v>35.115623291479359</v>
      </c>
      <c r="CV34" s="12">
        <f t="shared" si="118"/>
        <v>36.272514357278155</v>
      </c>
      <c r="CX34" s="19">
        <v>32</v>
      </c>
      <c r="CY34" s="11">
        <f t="shared" ref="CY34:DR34" si="119">AA98</f>
        <v>3</v>
      </c>
      <c r="CZ34" s="11">
        <f t="shared" si="119"/>
        <v>8</v>
      </c>
      <c r="DA34" s="12">
        <f t="shared" si="119"/>
        <v>11.154648767857287</v>
      </c>
      <c r="DB34" s="12">
        <f t="shared" si="119"/>
        <v>13.654648767857287</v>
      </c>
      <c r="DC34" s="12">
        <f t="shared" si="119"/>
        <v>15.808031558224252</v>
      </c>
      <c r="DD34" s="12">
        <f t="shared" si="119"/>
        <v>16.581737172693337</v>
      </c>
      <c r="DE34" s="12">
        <f t="shared" si="119"/>
        <v>18.362773108233448</v>
      </c>
      <c r="DF34" s="12">
        <f t="shared" si="119"/>
        <v>19.69610644156678</v>
      </c>
      <c r="DG34" s="12">
        <f t="shared" si="119"/>
        <v>21.273430825495424</v>
      </c>
      <c r="DH34" s="12">
        <f t="shared" si="119"/>
        <v>22.778580803815331</v>
      </c>
      <c r="DI34" s="12">
        <f t="shared" si="119"/>
        <v>23.067645630133217</v>
      </c>
      <c r="DJ34" s="12">
        <f t="shared" si="119"/>
        <v>23.904474467086608</v>
      </c>
      <c r="DK34" s="12">
        <f t="shared" si="119"/>
        <v>25.255665239223205</v>
      </c>
      <c r="DL34" s="12">
        <f t="shared" si="119"/>
        <v>25.780964309297591</v>
      </c>
      <c r="DM34" s="12">
        <f t="shared" si="119"/>
        <v>27.06075443334667</v>
      </c>
      <c r="DN34" s="12">
        <f t="shared" si="119"/>
        <v>27.31075443334667</v>
      </c>
      <c r="DO34" s="12">
        <f t="shared" si="119"/>
        <v>28.534007143937799</v>
      </c>
      <c r="DP34" s="12">
        <f t="shared" si="119"/>
        <v>29.013632077074064</v>
      </c>
      <c r="DQ34" s="12">
        <f t="shared" si="119"/>
        <v>29.249040990440701</v>
      </c>
      <c r="DR34" s="12">
        <f t="shared" si="119"/>
        <v>29.943175629919978</v>
      </c>
    </row>
    <row r="35" spans="1:122" x14ac:dyDescent="0.25">
      <c r="A35" s="45"/>
      <c r="B35" s="40"/>
      <c r="C35" s="1" t="s">
        <v>6</v>
      </c>
      <c r="D35" s="1">
        <v>2</v>
      </c>
      <c r="E35" s="5">
        <v>6360000</v>
      </c>
      <c r="F35" s="8">
        <v>5</v>
      </c>
      <c r="G35" s="1">
        <v>0</v>
      </c>
      <c r="H35" s="1">
        <v>5</v>
      </c>
      <c r="I35" s="1">
        <v>3</v>
      </c>
      <c r="J35" s="1">
        <v>1</v>
      </c>
      <c r="K35" s="1">
        <v>4</v>
      </c>
      <c r="L35" s="1">
        <v>5</v>
      </c>
      <c r="M35" s="1">
        <v>5</v>
      </c>
      <c r="N35" s="1">
        <v>0</v>
      </c>
      <c r="O35" s="1">
        <v>3</v>
      </c>
      <c r="P35" s="1">
        <v>0</v>
      </c>
      <c r="Q35" s="1">
        <v>2</v>
      </c>
      <c r="R35" s="1">
        <v>0</v>
      </c>
      <c r="S35" s="1">
        <v>0</v>
      </c>
      <c r="T35" s="1">
        <v>2</v>
      </c>
      <c r="U35" s="1">
        <v>0</v>
      </c>
      <c r="V35" s="1">
        <v>1</v>
      </c>
      <c r="W35" s="1">
        <v>0</v>
      </c>
      <c r="X35" s="1">
        <v>0</v>
      </c>
      <c r="Y35" s="9">
        <v>1</v>
      </c>
      <c r="Z35" s="26"/>
      <c r="AA35" s="11">
        <f t="shared" si="6"/>
        <v>5</v>
      </c>
      <c r="AB35" s="11">
        <f t="shared" si="7"/>
        <v>5</v>
      </c>
      <c r="AC35" s="12">
        <f t="shared" si="8"/>
        <v>8.154648767857287</v>
      </c>
      <c r="AD35" s="12">
        <f t="shared" si="9"/>
        <v>9.654648767857287</v>
      </c>
      <c r="AE35" s="12">
        <f t="shared" si="10"/>
        <v>10.085325325930681</v>
      </c>
      <c r="AF35" s="12">
        <f t="shared" si="11"/>
        <v>11.632736554868847</v>
      </c>
      <c r="AG35" s="12">
        <f t="shared" si="12"/>
        <v>13.413772490408958</v>
      </c>
      <c r="AH35" s="12">
        <f t="shared" si="13"/>
        <v>15.080439157075624</v>
      </c>
      <c r="AI35" s="12">
        <f t="shared" si="14"/>
        <v>15.080439157075624</v>
      </c>
      <c r="AJ35" s="12">
        <f t="shared" si="15"/>
        <v>15.983529144067568</v>
      </c>
      <c r="AK35" s="12">
        <f t="shared" si="16"/>
        <v>15.983529144067568</v>
      </c>
      <c r="AL35" s="12">
        <f t="shared" si="17"/>
        <v>16.541415035369827</v>
      </c>
      <c r="AM35" s="12">
        <f t="shared" si="18"/>
        <v>16.541415035369827</v>
      </c>
      <c r="AN35" s="12">
        <f t="shared" si="19"/>
        <v>16.541415035369827</v>
      </c>
      <c r="AO35" s="12">
        <f t="shared" si="20"/>
        <v>17.053331084989459</v>
      </c>
      <c r="AP35" s="12">
        <f t="shared" si="21"/>
        <v>17.053331084989459</v>
      </c>
      <c r="AQ35" s="12">
        <f t="shared" si="22"/>
        <v>17.297981627107685</v>
      </c>
      <c r="AR35" s="12">
        <f t="shared" si="23"/>
        <v>17.297981627107685</v>
      </c>
      <c r="AS35" s="12">
        <f t="shared" si="24"/>
        <v>17.297981627107685</v>
      </c>
      <c r="AT35" s="12">
        <f t="shared" si="25"/>
        <v>17.529359840267443</v>
      </c>
      <c r="BF35" s="19">
        <v>33</v>
      </c>
      <c r="BG35" s="11">
        <f t="shared" ref="BG35:BZ35" si="120">AA99</f>
        <v>5</v>
      </c>
      <c r="BH35" s="11">
        <f t="shared" si="120"/>
        <v>10</v>
      </c>
      <c r="BI35" s="12">
        <f t="shared" si="120"/>
        <v>13.154648767857287</v>
      </c>
      <c r="BJ35" s="12">
        <f t="shared" si="120"/>
        <v>15.654648767857287</v>
      </c>
      <c r="BK35" s="12">
        <f t="shared" si="120"/>
        <v>17.808031558224251</v>
      </c>
      <c r="BL35" s="12">
        <f t="shared" si="120"/>
        <v>19.742295594396957</v>
      </c>
      <c r="BM35" s="12">
        <f t="shared" si="120"/>
        <v>21.523331529937067</v>
      </c>
      <c r="BN35" s="12">
        <f t="shared" si="120"/>
        <v>23.189998196603735</v>
      </c>
      <c r="BO35" s="12">
        <f t="shared" si="120"/>
        <v>24.76732258053238</v>
      </c>
      <c r="BP35" s="12">
        <f t="shared" si="120"/>
        <v>26.272472558852286</v>
      </c>
      <c r="BQ35" s="12">
        <f t="shared" si="120"/>
        <v>27.717796690441723</v>
      </c>
      <c r="BR35" s="12">
        <f t="shared" si="120"/>
        <v>29.112511418697373</v>
      </c>
      <c r="BS35" s="12">
        <f t="shared" si="120"/>
        <v>30.46370219083397</v>
      </c>
      <c r="BT35" s="12">
        <f t="shared" si="120"/>
        <v>31.776949866019937</v>
      </c>
      <c r="BU35" s="12">
        <f t="shared" si="120"/>
        <v>33.056739990069012</v>
      </c>
      <c r="BV35" s="12">
        <f t="shared" si="120"/>
        <v>34.306739990069012</v>
      </c>
      <c r="BW35" s="12">
        <f t="shared" si="120"/>
        <v>35.529992700660145</v>
      </c>
      <c r="BX35" s="12">
        <f t="shared" si="120"/>
        <v>36.729055033500799</v>
      </c>
      <c r="BY35" s="12">
        <f t="shared" si="120"/>
        <v>37.906099600333988</v>
      </c>
      <c r="BZ35" s="12">
        <f t="shared" si="120"/>
        <v>39.062990666132784</v>
      </c>
      <c r="CB35" s="19">
        <v>33</v>
      </c>
      <c r="CC35" s="11">
        <f t="shared" ref="CC35:CV35" si="121">AA100</f>
        <v>5</v>
      </c>
      <c r="CD35" s="11">
        <f t="shared" si="121"/>
        <v>10</v>
      </c>
      <c r="CE35" s="12">
        <f t="shared" si="121"/>
        <v>13.154648767857287</v>
      </c>
      <c r="CF35" s="12">
        <f t="shared" si="121"/>
        <v>15.654648767857287</v>
      </c>
      <c r="CG35" s="12">
        <f t="shared" si="121"/>
        <v>17.808031558224251</v>
      </c>
      <c r="CH35" s="12">
        <f t="shared" si="121"/>
        <v>19.742295594396957</v>
      </c>
      <c r="CI35" s="12">
        <f t="shared" si="121"/>
        <v>21.523331529937067</v>
      </c>
      <c r="CJ35" s="12">
        <f t="shared" si="121"/>
        <v>23.189998196603735</v>
      </c>
      <c r="CK35" s="12">
        <f t="shared" si="121"/>
        <v>24.76732258053238</v>
      </c>
      <c r="CL35" s="12">
        <f t="shared" si="121"/>
        <v>26.272472558852286</v>
      </c>
      <c r="CM35" s="12">
        <f t="shared" si="121"/>
        <v>27.717796690441723</v>
      </c>
      <c r="CN35" s="12">
        <f t="shared" si="121"/>
        <v>29.112511418697373</v>
      </c>
      <c r="CO35" s="12">
        <f t="shared" si="121"/>
        <v>30.46370219083397</v>
      </c>
      <c r="CP35" s="12">
        <f t="shared" si="121"/>
        <v>31.776949866019937</v>
      </c>
      <c r="CQ35" s="12">
        <f t="shared" si="121"/>
        <v>33.056739990069012</v>
      </c>
      <c r="CR35" s="12">
        <f t="shared" si="121"/>
        <v>34.306739990069012</v>
      </c>
      <c r="CS35" s="12">
        <f t="shared" si="121"/>
        <v>35.529992700660145</v>
      </c>
      <c r="CT35" s="12">
        <f t="shared" si="121"/>
        <v>36.729055033500799</v>
      </c>
      <c r="CU35" s="12">
        <f t="shared" si="121"/>
        <v>37.906099600333988</v>
      </c>
      <c r="CV35" s="12">
        <f t="shared" si="121"/>
        <v>39.062990666132784</v>
      </c>
      <c r="CX35" s="19">
        <v>33</v>
      </c>
      <c r="CY35" s="11">
        <f t="shared" ref="CY35:DR35" si="122">AA101</f>
        <v>5</v>
      </c>
      <c r="CZ35" s="11">
        <f t="shared" si="122"/>
        <v>10</v>
      </c>
      <c r="DA35" s="12">
        <f t="shared" si="122"/>
        <v>13.154648767857287</v>
      </c>
      <c r="DB35" s="12">
        <f t="shared" si="122"/>
        <v>15.654648767857287</v>
      </c>
      <c r="DC35" s="12">
        <f t="shared" si="122"/>
        <v>17.808031558224251</v>
      </c>
      <c r="DD35" s="12">
        <f t="shared" si="122"/>
        <v>19.742295594396957</v>
      </c>
      <c r="DE35" s="12">
        <f t="shared" si="122"/>
        <v>21.523331529937067</v>
      </c>
      <c r="DF35" s="12">
        <f t="shared" si="122"/>
        <v>23.189998196603735</v>
      </c>
      <c r="DG35" s="12">
        <f t="shared" si="122"/>
        <v>24.76732258053238</v>
      </c>
      <c r="DH35" s="12">
        <f t="shared" si="122"/>
        <v>26.272472558852286</v>
      </c>
      <c r="DI35" s="12">
        <f t="shared" si="122"/>
        <v>26.272472558852286</v>
      </c>
      <c r="DJ35" s="12">
        <f t="shared" si="122"/>
        <v>26.272472558852286</v>
      </c>
      <c r="DK35" s="12">
        <f t="shared" si="122"/>
        <v>27.623663330988883</v>
      </c>
      <c r="DL35" s="12">
        <f t="shared" si="122"/>
        <v>28.936911006174849</v>
      </c>
      <c r="DM35" s="12">
        <f t="shared" si="122"/>
        <v>30.216701130223928</v>
      </c>
      <c r="DN35" s="12">
        <f t="shared" si="122"/>
        <v>31.466701130223928</v>
      </c>
      <c r="DO35" s="12">
        <f t="shared" si="122"/>
        <v>32.689953840815058</v>
      </c>
      <c r="DP35" s="12">
        <f t="shared" si="122"/>
        <v>33.889016173655712</v>
      </c>
      <c r="DQ35" s="12">
        <f t="shared" si="122"/>
        <v>35.066060740488901</v>
      </c>
      <c r="DR35" s="12">
        <f t="shared" si="122"/>
        <v>36.222951806287696</v>
      </c>
    </row>
    <row r="36" spans="1:122" x14ac:dyDescent="0.25">
      <c r="A36" s="45">
        <v>12</v>
      </c>
      <c r="B36" s="40" t="s">
        <v>19</v>
      </c>
      <c r="C36" s="1" t="s">
        <v>4</v>
      </c>
      <c r="D36" s="1">
        <v>1</v>
      </c>
      <c r="E36" s="5">
        <v>64700000</v>
      </c>
      <c r="F36" s="8">
        <v>5</v>
      </c>
      <c r="G36" s="1">
        <v>5</v>
      </c>
      <c r="H36" s="1">
        <v>5</v>
      </c>
      <c r="I36" s="1">
        <v>5</v>
      </c>
      <c r="J36" s="1">
        <v>5</v>
      </c>
      <c r="K36" s="1">
        <v>5</v>
      </c>
      <c r="L36" s="1">
        <v>5</v>
      </c>
      <c r="M36" s="1">
        <v>4</v>
      </c>
      <c r="N36" s="1">
        <v>5</v>
      </c>
      <c r="O36" s="1">
        <v>5</v>
      </c>
      <c r="P36" s="1">
        <v>5</v>
      </c>
      <c r="Q36" s="1">
        <v>5</v>
      </c>
      <c r="R36" s="1">
        <v>5</v>
      </c>
      <c r="S36" s="1">
        <v>3</v>
      </c>
      <c r="T36" s="1">
        <v>5</v>
      </c>
      <c r="U36" s="1">
        <v>5</v>
      </c>
      <c r="V36" s="1">
        <v>5</v>
      </c>
      <c r="W36" s="1">
        <v>5</v>
      </c>
      <c r="X36" s="1">
        <v>5</v>
      </c>
      <c r="Y36" s="9">
        <v>5</v>
      </c>
      <c r="Z36" s="26"/>
      <c r="AA36" s="11">
        <f t="shared" si="6"/>
        <v>5</v>
      </c>
      <c r="AB36" s="11">
        <f t="shared" si="7"/>
        <v>10</v>
      </c>
      <c r="AC36" s="12">
        <f t="shared" si="8"/>
        <v>13.154648767857287</v>
      </c>
      <c r="AD36" s="12">
        <f t="shared" si="9"/>
        <v>15.654648767857287</v>
      </c>
      <c r="AE36" s="12">
        <f t="shared" si="10"/>
        <v>17.808031558224251</v>
      </c>
      <c r="AF36" s="12">
        <f t="shared" si="11"/>
        <v>19.742295594396957</v>
      </c>
      <c r="AG36" s="12">
        <f t="shared" si="12"/>
        <v>21.523331529937067</v>
      </c>
      <c r="AH36" s="12">
        <f t="shared" si="13"/>
        <v>22.856664863270399</v>
      </c>
      <c r="AI36" s="12">
        <f t="shared" si="14"/>
        <v>24.433989247199044</v>
      </c>
      <c r="AJ36" s="12">
        <f t="shared" si="15"/>
        <v>25.93913922551895</v>
      </c>
      <c r="AK36" s="12">
        <f t="shared" si="16"/>
        <v>27.384463357108388</v>
      </c>
      <c r="AL36" s="12">
        <f t="shared" si="17"/>
        <v>28.779178085364038</v>
      </c>
      <c r="AM36" s="12">
        <f t="shared" si="18"/>
        <v>30.130368857500635</v>
      </c>
      <c r="AN36" s="12">
        <f t="shared" si="19"/>
        <v>30.918317462612215</v>
      </c>
      <c r="AO36" s="12">
        <f t="shared" si="20"/>
        <v>32.198107586661294</v>
      </c>
      <c r="AP36" s="12">
        <f t="shared" si="21"/>
        <v>33.448107586661294</v>
      </c>
      <c r="AQ36" s="12">
        <f t="shared" si="22"/>
        <v>34.671360297252427</v>
      </c>
      <c r="AR36" s="12">
        <f t="shared" si="23"/>
        <v>35.870422630093081</v>
      </c>
      <c r="AS36" s="12">
        <f t="shared" si="24"/>
        <v>37.04746719692627</v>
      </c>
      <c r="AT36" s="12">
        <f t="shared" si="25"/>
        <v>38.204358262725066</v>
      </c>
      <c r="BF36" s="19">
        <v>34</v>
      </c>
      <c r="BG36" s="11">
        <f t="shared" ref="BG36:BZ36" si="123">AA102</f>
        <v>5</v>
      </c>
      <c r="BH36" s="11">
        <f t="shared" si="123"/>
        <v>10</v>
      </c>
      <c r="BI36" s="12">
        <f t="shared" si="123"/>
        <v>13.154648767857287</v>
      </c>
      <c r="BJ36" s="12">
        <f t="shared" si="123"/>
        <v>15.654648767857287</v>
      </c>
      <c r="BK36" s="12">
        <f t="shared" si="123"/>
        <v>17.808031558224251</v>
      </c>
      <c r="BL36" s="12">
        <f t="shared" si="123"/>
        <v>19.742295594396957</v>
      </c>
      <c r="BM36" s="12">
        <f t="shared" si="123"/>
        <v>21.523331529937067</v>
      </c>
      <c r="BN36" s="12">
        <f t="shared" si="123"/>
        <v>23.189998196603735</v>
      </c>
      <c r="BO36" s="12">
        <f t="shared" si="123"/>
        <v>24.76732258053238</v>
      </c>
      <c r="BP36" s="12">
        <f t="shared" si="123"/>
        <v>26.272472558852286</v>
      </c>
      <c r="BQ36" s="12">
        <f t="shared" si="123"/>
        <v>27.717796690441723</v>
      </c>
      <c r="BR36" s="12">
        <f t="shared" si="123"/>
        <v>29.112511418697373</v>
      </c>
      <c r="BS36" s="12">
        <f t="shared" si="123"/>
        <v>30.46370219083397</v>
      </c>
      <c r="BT36" s="12">
        <f t="shared" si="123"/>
        <v>31.776949866019937</v>
      </c>
      <c r="BU36" s="12">
        <f t="shared" si="123"/>
        <v>33.056739990069012</v>
      </c>
      <c r="BV36" s="12">
        <f t="shared" si="123"/>
        <v>34.306739990069012</v>
      </c>
      <c r="BW36" s="12">
        <f t="shared" si="123"/>
        <v>35.529992700660145</v>
      </c>
      <c r="BX36" s="12">
        <f t="shared" si="123"/>
        <v>36.729055033500799</v>
      </c>
      <c r="BY36" s="12">
        <f t="shared" si="123"/>
        <v>37.906099600333988</v>
      </c>
      <c r="BZ36" s="12">
        <f t="shared" si="123"/>
        <v>39.062990666132784</v>
      </c>
      <c r="CB36" s="19">
        <v>34</v>
      </c>
      <c r="CC36" s="11">
        <f t="shared" ref="CC36:CV36" si="124">AA103</f>
        <v>5</v>
      </c>
      <c r="CD36" s="11">
        <f t="shared" si="124"/>
        <v>10</v>
      </c>
      <c r="CE36" s="12">
        <f t="shared" si="124"/>
        <v>13.154648767857287</v>
      </c>
      <c r="CF36" s="12">
        <f t="shared" si="124"/>
        <v>15.654648767857287</v>
      </c>
      <c r="CG36" s="12">
        <f t="shared" si="124"/>
        <v>17.808031558224251</v>
      </c>
      <c r="CH36" s="12">
        <f t="shared" si="124"/>
        <v>19.742295594396957</v>
      </c>
      <c r="CI36" s="12">
        <f t="shared" si="124"/>
        <v>21.523331529937067</v>
      </c>
      <c r="CJ36" s="12">
        <f t="shared" si="124"/>
        <v>23.189998196603735</v>
      </c>
      <c r="CK36" s="12">
        <f t="shared" si="124"/>
        <v>24.76732258053238</v>
      </c>
      <c r="CL36" s="12">
        <f t="shared" si="124"/>
        <v>26.272472558852286</v>
      </c>
      <c r="CM36" s="12">
        <f t="shared" si="124"/>
        <v>26.272472558852286</v>
      </c>
      <c r="CN36" s="12">
        <f t="shared" si="124"/>
        <v>26.272472558852286</v>
      </c>
      <c r="CO36" s="12">
        <f t="shared" si="124"/>
        <v>27.623663330988883</v>
      </c>
      <c r="CP36" s="12">
        <f t="shared" si="124"/>
        <v>28.936911006174849</v>
      </c>
      <c r="CQ36" s="12">
        <f t="shared" si="124"/>
        <v>30.216701130223928</v>
      </c>
      <c r="CR36" s="12">
        <f t="shared" si="124"/>
        <v>31.466701130223928</v>
      </c>
      <c r="CS36" s="12">
        <f t="shared" si="124"/>
        <v>32.689953840815058</v>
      </c>
      <c r="CT36" s="12">
        <f t="shared" si="124"/>
        <v>33.889016173655712</v>
      </c>
      <c r="CU36" s="12">
        <f t="shared" si="124"/>
        <v>35.066060740488901</v>
      </c>
      <c r="CV36" s="12">
        <f t="shared" si="124"/>
        <v>36.222951806287696</v>
      </c>
      <c r="CX36" s="19">
        <v>34</v>
      </c>
      <c r="CY36" s="11">
        <f t="shared" ref="CY36:DR36" si="125">AA104</f>
        <v>5</v>
      </c>
      <c r="CZ36" s="11">
        <f t="shared" si="125"/>
        <v>10</v>
      </c>
      <c r="DA36" s="12">
        <f t="shared" si="125"/>
        <v>13.154648767857287</v>
      </c>
      <c r="DB36" s="12">
        <f t="shared" si="125"/>
        <v>15.654648767857287</v>
      </c>
      <c r="DC36" s="12">
        <f t="shared" si="125"/>
        <v>17.808031558224251</v>
      </c>
      <c r="DD36" s="12">
        <f t="shared" si="125"/>
        <v>19.742295594396957</v>
      </c>
      <c r="DE36" s="12">
        <f t="shared" si="125"/>
        <v>21.523331529937067</v>
      </c>
      <c r="DF36" s="12">
        <f t="shared" si="125"/>
        <v>23.189998196603735</v>
      </c>
      <c r="DG36" s="12">
        <f t="shared" si="125"/>
        <v>24.76732258053238</v>
      </c>
      <c r="DH36" s="12">
        <f t="shared" si="125"/>
        <v>26.272472558852286</v>
      </c>
      <c r="DI36" s="12">
        <f t="shared" si="125"/>
        <v>26.272472558852286</v>
      </c>
      <c r="DJ36" s="12">
        <f t="shared" si="125"/>
        <v>26.272472558852286</v>
      </c>
      <c r="DK36" s="12">
        <f t="shared" si="125"/>
        <v>27.623663330988883</v>
      </c>
      <c r="DL36" s="12">
        <f t="shared" si="125"/>
        <v>28.936911006174849</v>
      </c>
      <c r="DM36" s="12">
        <f t="shared" si="125"/>
        <v>30.216701130223928</v>
      </c>
      <c r="DN36" s="12">
        <f t="shared" si="125"/>
        <v>31.466701130223928</v>
      </c>
      <c r="DO36" s="12">
        <f t="shared" si="125"/>
        <v>32.689953840815058</v>
      </c>
      <c r="DP36" s="12">
        <f t="shared" si="125"/>
        <v>33.889016173655712</v>
      </c>
      <c r="DQ36" s="12">
        <f t="shared" si="125"/>
        <v>35.066060740488901</v>
      </c>
      <c r="DR36" s="12">
        <f t="shared" si="125"/>
        <v>36.222951806287696</v>
      </c>
    </row>
    <row r="37" spans="1:122" x14ac:dyDescent="0.25">
      <c r="A37" s="45"/>
      <c r="B37" s="40"/>
      <c r="C37" s="1" t="s">
        <v>5</v>
      </c>
      <c r="D37" s="1">
        <v>1</v>
      </c>
      <c r="E37" s="5">
        <v>112000000</v>
      </c>
      <c r="F37" s="8">
        <v>5</v>
      </c>
      <c r="G37" s="1">
        <v>5</v>
      </c>
      <c r="H37" s="1">
        <v>5</v>
      </c>
      <c r="I37" s="1">
        <v>5</v>
      </c>
      <c r="J37" s="1">
        <v>5</v>
      </c>
      <c r="K37" s="1">
        <v>5</v>
      </c>
      <c r="L37" s="1">
        <v>4</v>
      </c>
      <c r="M37" s="1">
        <v>5</v>
      </c>
      <c r="N37" s="1">
        <v>5</v>
      </c>
      <c r="O37" s="1">
        <v>5</v>
      </c>
      <c r="P37" s="1">
        <v>5</v>
      </c>
      <c r="Q37" s="1">
        <v>5</v>
      </c>
      <c r="R37" s="1">
        <v>5</v>
      </c>
      <c r="S37" s="1">
        <v>4</v>
      </c>
      <c r="T37" s="1">
        <v>5</v>
      </c>
      <c r="U37" s="1">
        <v>5</v>
      </c>
      <c r="V37" s="1">
        <v>5</v>
      </c>
      <c r="W37" s="1">
        <v>5</v>
      </c>
      <c r="X37" s="1">
        <v>5</v>
      </c>
      <c r="Y37" s="9">
        <v>5</v>
      </c>
      <c r="Z37" s="26"/>
      <c r="AA37" s="11">
        <f t="shared" si="6"/>
        <v>5</v>
      </c>
      <c r="AB37" s="11">
        <f t="shared" si="7"/>
        <v>10</v>
      </c>
      <c r="AC37" s="12">
        <f t="shared" si="8"/>
        <v>13.154648767857287</v>
      </c>
      <c r="AD37" s="12">
        <f t="shared" si="9"/>
        <v>15.654648767857287</v>
      </c>
      <c r="AE37" s="12">
        <f t="shared" si="10"/>
        <v>17.808031558224251</v>
      </c>
      <c r="AF37" s="12">
        <f t="shared" si="11"/>
        <v>19.742295594396957</v>
      </c>
      <c r="AG37" s="12">
        <f t="shared" si="12"/>
        <v>21.167124342829045</v>
      </c>
      <c r="AH37" s="12">
        <f t="shared" si="13"/>
        <v>22.833791009495712</v>
      </c>
      <c r="AI37" s="12">
        <f t="shared" si="14"/>
        <v>24.411115393424357</v>
      </c>
      <c r="AJ37" s="12">
        <f t="shared" si="15"/>
        <v>25.916265371744263</v>
      </c>
      <c r="AK37" s="12">
        <f t="shared" si="16"/>
        <v>27.361589503333704</v>
      </c>
      <c r="AL37" s="12">
        <f t="shared" si="17"/>
        <v>28.756304231589354</v>
      </c>
      <c r="AM37" s="12">
        <f t="shared" si="18"/>
        <v>30.107495003725951</v>
      </c>
      <c r="AN37" s="12">
        <f t="shared" si="19"/>
        <v>31.158093143874726</v>
      </c>
      <c r="AO37" s="12">
        <f t="shared" si="20"/>
        <v>32.437883267923802</v>
      </c>
      <c r="AP37" s="12">
        <f t="shared" si="21"/>
        <v>33.687883267923802</v>
      </c>
      <c r="AQ37" s="12">
        <f t="shared" si="22"/>
        <v>34.911135978514935</v>
      </c>
      <c r="AR37" s="12">
        <f t="shared" si="23"/>
        <v>36.110198311355589</v>
      </c>
      <c r="AS37" s="12">
        <f t="shared" si="24"/>
        <v>37.287242878188778</v>
      </c>
      <c r="AT37" s="12">
        <f t="shared" si="25"/>
        <v>38.444133943987573</v>
      </c>
      <c r="BF37" s="19">
        <v>35</v>
      </c>
      <c r="BG37" s="11">
        <f t="shared" ref="BG37:BZ37" si="126">AA105</f>
        <v>2</v>
      </c>
      <c r="BH37" s="11">
        <f t="shared" si="126"/>
        <v>4</v>
      </c>
      <c r="BI37" s="12">
        <f t="shared" si="126"/>
        <v>5.2618595071429146</v>
      </c>
      <c r="BJ37" s="12">
        <f t="shared" si="126"/>
        <v>6.2618595071429146</v>
      </c>
      <c r="BK37" s="12">
        <f t="shared" si="126"/>
        <v>8.4152422975098808</v>
      </c>
      <c r="BL37" s="12">
        <f t="shared" si="126"/>
        <v>10.349506333682589</v>
      </c>
      <c r="BM37" s="12">
        <f t="shared" si="126"/>
        <v>11.418127895006656</v>
      </c>
      <c r="BN37" s="12">
        <f t="shared" si="126"/>
        <v>12.084794561673322</v>
      </c>
      <c r="BO37" s="12">
        <f t="shared" si="126"/>
        <v>12.715724315244779</v>
      </c>
      <c r="BP37" s="12">
        <f t="shared" si="126"/>
        <v>13.317784306572742</v>
      </c>
      <c r="BQ37" s="12">
        <f t="shared" si="126"/>
        <v>13.317784306572742</v>
      </c>
      <c r="BR37" s="12">
        <f t="shared" si="126"/>
        <v>14.154613143526131</v>
      </c>
      <c r="BS37" s="12">
        <f t="shared" si="126"/>
        <v>14.154613143526131</v>
      </c>
      <c r="BT37" s="12">
        <f t="shared" si="126"/>
        <v>14.154613143526131</v>
      </c>
      <c r="BU37" s="12">
        <f t="shared" si="126"/>
        <v>14.154613143526131</v>
      </c>
      <c r="BV37" s="12">
        <f t="shared" si="126"/>
        <v>14.154613143526131</v>
      </c>
      <c r="BW37" s="12">
        <f t="shared" si="126"/>
        <v>14.154613143526131</v>
      </c>
      <c r="BX37" s="12">
        <f t="shared" si="126"/>
        <v>14.154613143526131</v>
      </c>
      <c r="BY37" s="12">
        <f t="shared" si="126"/>
        <v>14.154613143526131</v>
      </c>
      <c r="BZ37" s="12">
        <f t="shared" si="126"/>
        <v>15.311504209324927</v>
      </c>
      <c r="CB37" s="19">
        <v>35</v>
      </c>
      <c r="CC37" s="11">
        <f t="shared" ref="CC37:CV37" si="127">AA106</f>
        <v>2</v>
      </c>
      <c r="CD37" s="11">
        <f t="shared" si="127"/>
        <v>2</v>
      </c>
      <c r="CE37" s="12">
        <f t="shared" si="127"/>
        <v>2</v>
      </c>
      <c r="CF37" s="12">
        <f t="shared" si="127"/>
        <v>2</v>
      </c>
      <c r="CG37" s="12">
        <f t="shared" si="127"/>
        <v>2.8613531161467862</v>
      </c>
      <c r="CH37" s="12">
        <f t="shared" si="127"/>
        <v>3.2482059233813279</v>
      </c>
      <c r="CI37" s="12">
        <f t="shared" si="127"/>
        <v>3.2482059233813279</v>
      </c>
      <c r="CJ37" s="12">
        <f t="shared" si="127"/>
        <v>3.2482059233813279</v>
      </c>
      <c r="CK37" s="12">
        <f t="shared" si="127"/>
        <v>4.194600553738514</v>
      </c>
      <c r="CL37" s="12">
        <f t="shared" si="127"/>
        <v>4.4956305494024953</v>
      </c>
      <c r="CM37" s="12">
        <f t="shared" si="127"/>
        <v>4.4956305494024953</v>
      </c>
      <c r="CN37" s="12">
        <f t="shared" si="127"/>
        <v>4.4956305494024953</v>
      </c>
      <c r="CO37" s="12">
        <f t="shared" si="127"/>
        <v>4.7658687038298151</v>
      </c>
      <c r="CP37" s="12">
        <f t="shared" si="127"/>
        <v>5.0285182388670089</v>
      </c>
      <c r="CQ37" s="12">
        <f t="shared" si="127"/>
        <v>5.0285182388670089</v>
      </c>
      <c r="CR37" s="12">
        <f t="shared" si="127"/>
        <v>5.0285182388670089</v>
      </c>
      <c r="CS37" s="12">
        <f t="shared" si="127"/>
        <v>5.0285182388670089</v>
      </c>
      <c r="CT37" s="12">
        <f t="shared" si="127"/>
        <v>5.747955638571403</v>
      </c>
      <c r="CU37" s="12">
        <f t="shared" si="127"/>
        <v>5.747955638571403</v>
      </c>
      <c r="CV37" s="12">
        <f t="shared" si="127"/>
        <v>5.9793338517311625</v>
      </c>
      <c r="CX37" s="19">
        <v>35</v>
      </c>
      <c r="CY37" s="11">
        <f t="shared" ref="CY37:DR37" si="128">AA107</f>
        <v>2</v>
      </c>
      <c r="CZ37" s="11">
        <f t="shared" si="128"/>
        <v>2</v>
      </c>
      <c r="DA37" s="12">
        <f t="shared" si="128"/>
        <v>2</v>
      </c>
      <c r="DB37" s="12">
        <f t="shared" si="128"/>
        <v>2</v>
      </c>
      <c r="DC37" s="12">
        <f t="shared" si="128"/>
        <v>2</v>
      </c>
      <c r="DD37" s="12">
        <f t="shared" si="128"/>
        <v>2</v>
      </c>
      <c r="DE37" s="12">
        <f t="shared" si="128"/>
        <v>2</v>
      </c>
      <c r="DF37" s="12">
        <f t="shared" si="128"/>
        <v>2.3333333333333335</v>
      </c>
      <c r="DG37" s="12">
        <f t="shared" si="128"/>
        <v>2.3333333333333335</v>
      </c>
      <c r="DH37" s="12">
        <f t="shared" si="128"/>
        <v>2.3333333333333335</v>
      </c>
      <c r="DI37" s="12">
        <f t="shared" si="128"/>
        <v>2.3333333333333335</v>
      </c>
      <c r="DJ37" s="12">
        <f t="shared" si="128"/>
        <v>2.3333333333333335</v>
      </c>
      <c r="DK37" s="12">
        <f t="shared" si="128"/>
        <v>2.3333333333333335</v>
      </c>
      <c r="DL37" s="12">
        <f t="shared" si="128"/>
        <v>2.3333333333333335</v>
      </c>
      <c r="DM37" s="12">
        <f t="shared" si="128"/>
        <v>2.3333333333333335</v>
      </c>
      <c r="DN37" s="12">
        <f t="shared" si="128"/>
        <v>2.3333333333333335</v>
      </c>
      <c r="DO37" s="12">
        <f t="shared" si="128"/>
        <v>2.3333333333333335</v>
      </c>
      <c r="DP37" s="12">
        <f t="shared" si="128"/>
        <v>2.3333333333333335</v>
      </c>
      <c r="DQ37" s="12">
        <f t="shared" si="128"/>
        <v>2.3333333333333335</v>
      </c>
      <c r="DR37" s="12">
        <f t="shared" si="128"/>
        <v>2.3333333333333335</v>
      </c>
    </row>
    <row r="38" spans="1:122" x14ac:dyDescent="0.25">
      <c r="A38" s="45"/>
      <c r="B38" s="40"/>
      <c r="C38" s="1" t="s">
        <v>6</v>
      </c>
      <c r="D38" s="1">
        <v>2</v>
      </c>
      <c r="E38" s="5">
        <v>103000000</v>
      </c>
      <c r="F38" s="8">
        <v>5</v>
      </c>
      <c r="G38" s="1">
        <v>5</v>
      </c>
      <c r="H38" s="1">
        <v>5</v>
      </c>
      <c r="I38" s="1">
        <v>5</v>
      </c>
      <c r="J38" s="1">
        <v>2</v>
      </c>
      <c r="K38" s="1">
        <v>5</v>
      </c>
      <c r="L38" s="1">
        <v>4</v>
      </c>
      <c r="M38" s="1">
        <v>0</v>
      </c>
      <c r="N38" s="1">
        <v>5</v>
      </c>
      <c r="O38" s="1">
        <v>5</v>
      </c>
      <c r="P38" s="1">
        <v>5</v>
      </c>
      <c r="Q38" s="1">
        <v>5</v>
      </c>
      <c r="R38" s="1">
        <v>2</v>
      </c>
      <c r="S38" s="1">
        <v>0</v>
      </c>
      <c r="T38" s="1">
        <v>5</v>
      </c>
      <c r="U38" s="1">
        <v>2</v>
      </c>
      <c r="V38" s="1">
        <v>0</v>
      </c>
      <c r="W38" s="1">
        <v>5</v>
      </c>
      <c r="X38" s="1">
        <v>5</v>
      </c>
      <c r="Y38" s="9">
        <v>0</v>
      </c>
      <c r="Z38" s="26"/>
      <c r="AA38" s="11">
        <f t="shared" si="6"/>
        <v>5</v>
      </c>
      <c r="AB38" s="11">
        <f t="shared" si="7"/>
        <v>10</v>
      </c>
      <c r="AC38" s="12">
        <f t="shared" si="8"/>
        <v>13.154648767857287</v>
      </c>
      <c r="AD38" s="12">
        <f t="shared" si="9"/>
        <v>15.654648767857287</v>
      </c>
      <c r="AE38" s="12">
        <f t="shared" si="10"/>
        <v>16.516001884004073</v>
      </c>
      <c r="AF38" s="12">
        <f t="shared" si="11"/>
        <v>18.450265920176779</v>
      </c>
      <c r="AG38" s="12">
        <f t="shared" si="12"/>
        <v>19.875094668608867</v>
      </c>
      <c r="AH38" s="12">
        <f t="shared" si="13"/>
        <v>19.875094668608867</v>
      </c>
      <c r="AI38" s="12">
        <f t="shared" si="14"/>
        <v>21.452419052537511</v>
      </c>
      <c r="AJ38" s="12">
        <f t="shared" si="15"/>
        <v>22.957569030857417</v>
      </c>
      <c r="AK38" s="12">
        <f t="shared" si="16"/>
        <v>24.402893162446858</v>
      </c>
      <c r="AL38" s="12">
        <f t="shared" si="17"/>
        <v>25.797607890702508</v>
      </c>
      <c r="AM38" s="12">
        <f t="shared" si="18"/>
        <v>26.338084199557148</v>
      </c>
      <c r="AN38" s="12">
        <f t="shared" si="19"/>
        <v>26.338084199557148</v>
      </c>
      <c r="AO38" s="12">
        <f t="shared" si="20"/>
        <v>27.617874323606227</v>
      </c>
      <c r="AP38" s="12">
        <f t="shared" si="21"/>
        <v>28.117874323606227</v>
      </c>
      <c r="AQ38" s="12">
        <f t="shared" si="22"/>
        <v>28.117874323606227</v>
      </c>
      <c r="AR38" s="12">
        <f t="shared" si="23"/>
        <v>29.316936656446885</v>
      </c>
      <c r="AS38" s="12">
        <f t="shared" si="24"/>
        <v>30.493981223280077</v>
      </c>
      <c r="AT38" s="12">
        <f t="shared" si="25"/>
        <v>30.493981223280077</v>
      </c>
      <c r="BF38" s="19">
        <v>36</v>
      </c>
      <c r="BG38" s="11">
        <f t="shared" ref="BG38:BZ38" si="129">AA108</f>
        <v>5</v>
      </c>
      <c r="BH38" s="11">
        <f t="shared" si="129"/>
        <v>10</v>
      </c>
      <c r="BI38" s="12">
        <f t="shared" si="129"/>
        <v>13.154648767857287</v>
      </c>
      <c r="BJ38" s="12">
        <f t="shared" si="129"/>
        <v>15.654648767857287</v>
      </c>
      <c r="BK38" s="12">
        <f t="shared" si="129"/>
        <v>17.808031558224251</v>
      </c>
      <c r="BL38" s="12">
        <f t="shared" si="129"/>
        <v>19.742295594396957</v>
      </c>
      <c r="BM38" s="12">
        <f t="shared" si="129"/>
        <v>21.523331529937067</v>
      </c>
      <c r="BN38" s="12">
        <f t="shared" si="129"/>
        <v>23.189998196603735</v>
      </c>
      <c r="BO38" s="12">
        <f t="shared" si="129"/>
        <v>23.820927950175193</v>
      </c>
      <c r="BP38" s="12">
        <f t="shared" si="129"/>
        <v>25.326077928495099</v>
      </c>
      <c r="BQ38" s="12">
        <f t="shared" si="129"/>
        <v>26.77140206008454</v>
      </c>
      <c r="BR38" s="12">
        <f t="shared" si="129"/>
        <v>28.16611678834019</v>
      </c>
      <c r="BS38" s="12">
        <f t="shared" si="129"/>
        <v>29.517307560476787</v>
      </c>
      <c r="BT38" s="12">
        <f t="shared" si="129"/>
        <v>30.830555235662754</v>
      </c>
      <c r="BU38" s="12">
        <f t="shared" si="129"/>
        <v>31.5984293100922</v>
      </c>
      <c r="BV38" s="12">
        <f t="shared" si="129"/>
        <v>32.8484293100922</v>
      </c>
      <c r="BW38" s="12">
        <f t="shared" si="129"/>
        <v>34.071682020683333</v>
      </c>
      <c r="BX38" s="12">
        <f t="shared" si="129"/>
        <v>34.79111942038773</v>
      </c>
      <c r="BY38" s="12">
        <f t="shared" si="129"/>
        <v>35.968163987220919</v>
      </c>
      <c r="BZ38" s="12">
        <f t="shared" si="129"/>
        <v>37.125055053019715</v>
      </c>
      <c r="CB38" s="19">
        <v>36</v>
      </c>
      <c r="CC38" s="11">
        <f t="shared" ref="CC38:CV38" si="130">AA109</f>
        <v>5</v>
      </c>
      <c r="CD38" s="11">
        <f t="shared" si="130"/>
        <v>10</v>
      </c>
      <c r="CE38" s="12">
        <f t="shared" si="130"/>
        <v>13.154648767857287</v>
      </c>
      <c r="CF38" s="12">
        <f t="shared" si="130"/>
        <v>15.654648767857287</v>
      </c>
      <c r="CG38" s="12">
        <f t="shared" si="130"/>
        <v>17.808031558224251</v>
      </c>
      <c r="CH38" s="12">
        <f t="shared" si="130"/>
        <v>19.742295594396957</v>
      </c>
      <c r="CI38" s="12">
        <f t="shared" si="130"/>
        <v>21.523331529937067</v>
      </c>
      <c r="CJ38" s="12">
        <f t="shared" si="130"/>
        <v>23.189998196603735</v>
      </c>
      <c r="CK38" s="12">
        <f t="shared" si="130"/>
        <v>24.76732258053238</v>
      </c>
      <c r="CL38" s="12">
        <f t="shared" si="130"/>
        <v>26.272472558852286</v>
      </c>
      <c r="CM38" s="12">
        <f t="shared" si="130"/>
        <v>27.717796690441723</v>
      </c>
      <c r="CN38" s="12">
        <f t="shared" si="130"/>
        <v>29.112511418697373</v>
      </c>
      <c r="CO38" s="12">
        <f t="shared" si="130"/>
        <v>30.46370219083397</v>
      </c>
      <c r="CP38" s="12">
        <f t="shared" si="130"/>
        <v>31.776949866019937</v>
      </c>
      <c r="CQ38" s="12">
        <f t="shared" si="130"/>
        <v>33.056739990069012</v>
      </c>
      <c r="CR38" s="12">
        <f t="shared" si="130"/>
        <v>34.306739990069012</v>
      </c>
      <c r="CS38" s="12">
        <f t="shared" si="130"/>
        <v>34.796041074305464</v>
      </c>
      <c r="CT38" s="12">
        <f t="shared" si="130"/>
        <v>35.995103407146118</v>
      </c>
      <c r="CU38" s="12">
        <f t="shared" si="130"/>
        <v>37.172147973979307</v>
      </c>
      <c r="CV38" s="12">
        <f t="shared" si="130"/>
        <v>38.329039039778102</v>
      </c>
      <c r="CX38" s="19">
        <v>36</v>
      </c>
      <c r="CY38" s="11">
        <f t="shared" ref="CY38:DR38" si="131">AA110</f>
        <v>5</v>
      </c>
      <c r="CZ38" s="11">
        <f t="shared" si="131"/>
        <v>10</v>
      </c>
      <c r="DA38" s="12">
        <f t="shared" si="131"/>
        <v>13.154648767857287</v>
      </c>
      <c r="DB38" s="12">
        <f t="shared" si="131"/>
        <v>15.654648767857287</v>
      </c>
      <c r="DC38" s="12">
        <f t="shared" si="131"/>
        <v>17.808031558224251</v>
      </c>
      <c r="DD38" s="12">
        <f t="shared" si="131"/>
        <v>19.742295594396957</v>
      </c>
      <c r="DE38" s="12">
        <f t="shared" si="131"/>
        <v>21.523331529937067</v>
      </c>
      <c r="DF38" s="12">
        <f t="shared" si="131"/>
        <v>23.189998196603735</v>
      </c>
      <c r="DG38" s="12">
        <f t="shared" si="131"/>
        <v>23.189998196603735</v>
      </c>
      <c r="DH38" s="12">
        <f t="shared" si="131"/>
        <v>24.695148174923641</v>
      </c>
      <c r="DI38" s="12">
        <f t="shared" si="131"/>
        <v>26.140472306513082</v>
      </c>
      <c r="DJ38" s="12">
        <f t="shared" si="131"/>
        <v>26.977301143466473</v>
      </c>
      <c r="DK38" s="12">
        <f t="shared" si="131"/>
        <v>28.32849191560307</v>
      </c>
      <c r="DL38" s="12">
        <f t="shared" si="131"/>
        <v>29.641739590789037</v>
      </c>
      <c r="DM38" s="12">
        <f t="shared" si="131"/>
        <v>30.921529714838115</v>
      </c>
      <c r="DN38" s="12">
        <f t="shared" si="131"/>
        <v>32.171529714838115</v>
      </c>
      <c r="DO38" s="12">
        <f t="shared" si="131"/>
        <v>33.394782425429248</v>
      </c>
      <c r="DP38" s="12">
        <f t="shared" si="131"/>
        <v>34.593844758269903</v>
      </c>
      <c r="DQ38" s="12">
        <f t="shared" si="131"/>
        <v>35.770889325103091</v>
      </c>
      <c r="DR38" s="12">
        <f t="shared" si="131"/>
        <v>36.927780390901887</v>
      </c>
    </row>
    <row r="39" spans="1:122" x14ac:dyDescent="0.25">
      <c r="A39" s="45">
        <v>13</v>
      </c>
      <c r="B39" s="40" t="s">
        <v>20</v>
      </c>
      <c r="C39" s="1" t="s">
        <v>4</v>
      </c>
      <c r="D39" s="1">
        <v>1</v>
      </c>
      <c r="E39" s="5">
        <v>587000</v>
      </c>
      <c r="F39" s="8">
        <v>5</v>
      </c>
      <c r="G39" s="1">
        <v>5</v>
      </c>
      <c r="H39" s="1">
        <v>5</v>
      </c>
      <c r="I39" s="1">
        <v>5</v>
      </c>
      <c r="J39" s="1">
        <v>5</v>
      </c>
      <c r="K39" s="1">
        <v>4</v>
      </c>
      <c r="L39" s="1">
        <v>5</v>
      </c>
      <c r="M39" s="1">
        <v>5</v>
      </c>
      <c r="N39" s="1">
        <v>5</v>
      </c>
      <c r="O39" s="1">
        <v>3</v>
      </c>
      <c r="P39" s="1">
        <v>5</v>
      </c>
      <c r="Q39" s="1">
        <v>5</v>
      </c>
      <c r="R39" s="1">
        <v>3</v>
      </c>
      <c r="S39" s="1">
        <v>2</v>
      </c>
      <c r="T39" s="1">
        <v>5</v>
      </c>
      <c r="U39" s="1">
        <v>5</v>
      </c>
      <c r="V39" s="1">
        <v>1</v>
      </c>
      <c r="W39" s="1">
        <v>1</v>
      </c>
      <c r="X39" s="1">
        <v>1</v>
      </c>
      <c r="Y39" s="9">
        <v>1</v>
      </c>
      <c r="Z39" s="26"/>
      <c r="AA39" s="11">
        <f t="shared" si="6"/>
        <v>5</v>
      </c>
      <c r="AB39" s="11">
        <f t="shared" si="7"/>
        <v>10</v>
      </c>
      <c r="AC39" s="12">
        <f t="shared" si="8"/>
        <v>13.154648767857287</v>
      </c>
      <c r="AD39" s="12">
        <f t="shared" si="9"/>
        <v>15.654648767857287</v>
      </c>
      <c r="AE39" s="12">
        <f t="shared" si="10"/>
        <v>17.808031558224251</v>
      </c>
      <c r="AF39" s="12">
        <f t="shared" si="11"/>
        <v>19.355442787162417</v>
      </c>
      <c r="AG39" s="12">
        <f t="shared" si="12"/>
        <v>21.136478722702527</v>
      </c>
      <c r="AH39" s="12">
        <f t="shared" si="13"/>
        <v>22.803145389369195</v>
      </c>
      <c r="AI39" s="12">
        <f t="shared" si="14"/>
        <v>24.38046977329784</v>
      </c>
      <c r="AJ39" s="12">
        <f t="shared" si="15"/>
        <v>25.283559760289783</v>
      </c>
      <c r="AK39" s="12">
        <f t="shared" si="16"/>
        <v>26.728883891879221</v>
      </c>
      <c r="AL39" s="12">
        <f t="shared" si="17"/>
        <v>28.123598620134871</v>
      </c>
      <c r="AM39" s="12">
        <f t="shared" si="18"/>
        <v>28.934313083416829</v>
      </c>
      <c r="AN39" s="12">
        <f t="shared" si="19"/>
        <v>29.459612153491214</v>
      </c>
      <c r="AO39" s="12">
        <f t="shared" si="20"/>
        <v>30.739402277540293</v>
      </c>
      <c r="AP39" s="12">
        <f t="shared" si="21"/>
        <v>31.989402277540293</v>
      </c>
      <c r="AQ39" s="12">
        <f t="shared" si="22"/>
        <v>32.234052819658523</v>
      </c>
      <c r="AR39" s="12">
        <f t="shared" si="23"/>
        <v>32.473865286226655</v>
      </c>
      <c r="AS39" s="12">
        <f t="shared" si="24"/>
        <v>32.709274199593295</v>
      </c>
      <c r="AT39" s="12">
        <f t="shared" si="25"/>
        <v>32.940652412753053</v>
      </c>
      <c r="BF39" s="19">
        <v>37</v>
      </c>
      <c r="BG39" s="11">
        <f t="shared" ref="BG39:BZ39" si="132">AA111</f>
        <v>5</v>
      </c>
      <c r="BH39" s="11">
        <f t="shared" si="132"/>
        <v>8</v>
      </c>
      <c r="BI39" s="12">
        <f t="shared" si="132"/>
        <v>11.154648767857287</v>
      </c>
      <c r="BJ39" s="12">
        <f t="shared" si="132"/>
        <v>13.654648767857287</v>
      </c>
      <c r="BK39" s="12">
        <f t="shared" si="132"/>
        <v>15.808031558224252</v>
      </c>
      <c r="BL39" s="12">
        <f t="shared" si="132"/>
        <v>17.74229559439696</v>
      </c>
      <c r="BM39" s="12">
        <f t="shared" si="132"/>
        <v>19.523331529937071</v>
      </c>
      <c r="BN39" s="12">
        <f t="shared" si="132"/>
        <v>21.189998196603739</v>
      </c>
      <c r="BO39" s="12">
        <f t="shared" si="132"/>
        <v>22.767322580532383</v>
      </c>
      <c r="BP39" s="12">
        <f t="shared" si="132"/>
        <v>24.272472558852289</v>
      </c>
      <c r="BQ39" s="12">
        <f t="shared" si="132"/>
        <v>25.71779669044173</v>
      </c>
      <c r="BR39" s="12">
        <f t="shared" si="132"/>
        <v>27.11251141869738</v>
      </c>
      <c r="BS39" s="12">
        <f t="shared" si="132"/>
        <v>28.463702190833978</v>
      </c>
      <c r="BT39" s="12">
        <f t="shared" si="132"/>
        <v>29.776949866019944</v>
      </c>
      <c r="BU39" s="12">
        <f t="shared" si="132"/>
        <v>31.056739990069023</v>
      </c>
      <c r="BV39" s="12">
        <f t="shared" si="132"/>
        <v>32.306739990069019</v>
      </c>
      <c r="BW39" s="12">
        <f t="shared" si="132"/>
        <v>33.529992700660152</v>
      </c>
      <c r="BX39" s="12">
        <f t="shared" si="132"/>
        <v>34.729055033500806</v>
      </c>
      <c r="BY39" s="12">
        <f t="shared" si="132"/>
        <v>35.906099600333995</v>
      </c>
      <c r="BZ39" s="12">
        <f t="shared" si="132"/>
        <v>37.062990666132791</v>
      </c>
      <c r="CB39" s="19">
        <v>37</v>
      </c>
      <c r="CC39" s="11">
        <f t="shared" ref="CC39:CV39" si="133">AA112</f>
        <v>5</v>
      </c>
      <c r="CD39" s="11">
        <f t="shared" si="133"/>
        <v>10</v>
      </c>
      <c r="CE39" s="12">
        <f t="shared" si="133"/>
        <v>13.154648767857287</v>
      </c>
      <c r="CF39" s="12">
        <f t="shared" si="133"/>
        <v>15.654648767857287</v>
      </c>
      <c r="CG39" s="12">
        <f t="shared" si="133"/>
        <v>17.808031558224251</v>
      </c>
      <c r="CH39" s="12">
        <f t="shared" si="133"/>
        <v>19.742295594396957</v>
      </c>
      <c r="CI39" s="12">
        <f t="shared" si="133"/>
        <v>20.810917155721022</v>
      </c>
      <c r="CJ39" s="12">
        <f t="shared" si="133"/>
        <v>21.810917155721022</v>
      </c>
      <c r="CK39" s="12">
        <f t="shared" si="133"/>
        <v>23.388241539649666</v>
      </c>
      <c r="CL39" s="12">
        <f t="shared" si="133"/>
        <v>24.893391517969572</v>
      </c>
      <c r="CM39" s="12">
        <f t="shared" si="133"/>
        <v>24.893391517969572</v>
      </c>
      <c r="CN39" s="12">
        <f t="shared" si="133"/>
        <v>25.451277409271832</v>
      </c>
      <c r="CO39" s="12">
        <f t="shared" si="133"/>
        <v>26.802468181408429</v>
      </c>
      <c r="CP39" s="12">
        <f t="shared" si="133"/>
        <v>28.115715856594395</v>
      </c>
      <c r="CQ39" s="12">
        <f t="shared" si="133"/>
        <v>28.883589931023842</v>
      </c>
      <c r="CR39" s="12">
        <f t="shared" si="133"/>
        <v>30.133589931023842</v>
      </c>
      <c r="CS39" s="12">
        <f t="shared" si="133"/>
        <v>31.356842641614971</v>
      </c>
      <c r="CT39" s="12">
        <f t="shared" si="133"/>
        <v>32.076280041319364</v>
      </c>
      <c r="CU39" s="12">
        <f t="shared" si="133"/>
        <v>33.253324608152553</v>
      </c>
      <c r="CV39" s="12">
        <f t="shared" si="133"/>
        <v>34.410215673951349</v>
      </c>
      <c r="CX39" s="19">
        <v>37</v>
      </c>
      <c r="CY39" s="11">
        <f t="shared" ref="CY39:DR39" si="134">AA113</f>
        <v>5</v>
      </c>
      <c r="CZ39" s="11">
        <f t="shared" si="134"/>
        <v>10</v>
      </c>
      <c r="DA39" s="12">
        <f t="shared" si="134"/>
        <v>13.154648767857287</v>
      </c>
      <c r="DB39" s="12">
        <f t="shared" si="134"/>
        <v>15.654648767857287</v>
      </c>
      <c r="DC39" s="12">
        <f t="shared" si="134"/>
        <v>17.808031558224251</v>
      </c>
      <c r="DD39" s="12">
        <f t="shared" si="134"/>
        <v>19.742295594396957</v>
      </c>
      <c r="DE39" s="12">
        <f t="shared" si="134"/>
        <v>21.523331529937067</v>
      </c>
      <c r="DF39" s="12">
        <f t="shared" si="134"/>
        <v>23.189998196603735</v>
      </c>
      <c r="DG39" s="12">
        <f t="shared" si="134"/>
        <v>24.76732258053238</v>
      </c>
      <c r="DH39" s="12">
        <f t="shared" si="134"/>
        <v>26.272472558852286</v>
      </c>
      <c r="DI39" s="12">
        <f t="shared" si="134"/>
        <v>26.272472558852286</v>
      </c>
      <c r="DJ39" s="12">
        <f t="shared" si="134"/>
        <v>26.272472558852286</v>
      </c>
      <c r="DK39" s="12">
        <f t="shared" si="134"/>
        <v>27.623663330988883</v>
      </c>
      <c r="DL39" s="12">
        <f t="shared" si="134"/>
        <v>28.936911006174849</v>
      </c>
      <c r="DM39" s="12">
        <f t="shared" si="134"/>
        <v>30.216701130223928</v>
      </c>
      <c r="DN39" s="12">
        <f t="shared" si="134"/>
        <v>30.966701130223928</v>
      </c>
      <c r="DO39" s="12">
        <f t="shared" si="134"/>
        <v>31.45600221446038</v>
      </c>
      <c r="DP39" s="12">
        <f t="shared" si="134"/>
        <v>32.655064547301038</v>
      </c>
      <c r="DQ39" s="12">
        <f t="shared" si="134"/>
        <v>33.596700200767593</v>
      </c>
      <c r="DR39" s="12">
        <f t="shared" si="134"/>
        <v>34.753591266566389</v>
      </c>
    </row>
    <row r="40" spans="1:122" x14ac:dyDescent="0.25">
      <c r="A40" s="45"/>
      <c r="B40" s="40"/>
      <c r="C40" s="1" t="s">
        <v>5</v>
      </c>
      <c r="D40" s="1">
        <v>1</v>
      </c>
      <c r="E40" s="5">
        <v>15700000</v>
      </c>
      <c r="F40" s="8">
        <v>5</v>
      </c>
      <c r="G40" s="1">
        <v>5</v>
      </c>
      <c r="H40" s="1">
        <v>5</v>
      </c>
      <c r="I40" s="1">
        <v>5</v>
      </c>
      <c r="J40" s="1">
        <v>5</v>
      </c>
      <c r="K40" s="1">
        <v>5</v>
      </c>
      <c r="L40" s="1">
        <v>5</v>
      </c>
      <c r="M40" s="1">
        <v>2</v>
      </c>
      <c r="N40" s="1">
        <v>2</v>
      </c>
      <c r="O40" s="1">
        <v>5</v>
      </c>
      <c r="P40" s="1">
        <v>5</v>
      </c>
      <c r="Q40" s="1">
        <v>5</v>
      </c>
      <c r="R40" s="1">
        <v>5</v>
      </c>
      <c r="S40" s="1">
        <v>0</v>
      </c>
      <c r="T40" s="1">
        <v>5</v>
      </c>
      <c r="U40" s="1">
        <v>1</v>
      </c>
      <c r="V40" s="1">
        <v>1</v>
      </c>
      <c r="W40" s="1">
        <v>1</v>
      </c>
      <c r="X40" s="1">
        <v>0</v>
      </c>
      <c r="Y40" s="9">
        <v>1</v>
      </c>
      <c r="Z40" s="26"/>
      <c r="AA40" s="11">
        <f t="shared" si="6"/>
        <v>5</v>
      </c>
      <c r="AB40" s="11">
        <f t="shared" si="7"/>
        <v>10</v>
      </c>
      <c r="AC40" s="12">
        <f t="shared" si="8"/>
        <v>13.154648767857287</v>
      </c>
      <c r="AD40" s="12">
        <f t="shared" si="9"/>
        <v>15.654648767857287</v>
      </c>
      <c r="AE40" s="12">
        <f t="shared" si="10"/>
        <v>17.808031558224251</v>
      </c>
      <c r="AF40" s="12">
        <f t="shared" si="11"/>
        <v>19.742295594396957</v>
      </c>
      <c r="AG40" s="12">
        <f t="shared" si="12"/>
        <v>21.523331529937067</v>
      </c>
      <c r="AH40" s="12">
        <f t="shared" si="13"/>
        <v>22.189998196603735</v>
      </c>
      <c r="AI40" s="12">
        <f t="shared" si="14"/>
        <v>22.820927950175193</v>
      </c>
      <c r="AJ40" s="12">
        <f t="shared" si="15"/>
        <v>24.326077928495099</v>
      </c>
      <c r="AK40" s="12">
        <f t="shared" si="16"/>
        <v>25.77140206008454</v>
      </c>
      <c r="AL40" s="12">
        <f t="shared" si="17"/>
        <v>27.16611678834019</v>
      </c>
      <c r="AM40" s="12">
        <f t="shared" si="18"/>
        <v>28.517307560476787</v>
      </c>
      <c r="AN40" s="12">
        <f t="shared" si="19"/>
        <v>28.517307560476787</v>
      </c>
      <c r="AO40" s="12">
        <f t="shared" si="20"/>
        <v>29.797097684525866</v>
      </c>
      <c r="AP40" s="12">
        <f t="shared" si="21"/>
        <v>30.047097684525866</v>
      </c>
      <c r="AQ40" s="12">
        <f t="shared" si="22"/>
        <v>30.291748226644092</v>
      </c>
      <c r="AR40" s="12">
        <f t="shared" si="23"/>
        <v>30.531560693212224</v>
      </c>
      <c r="AS40" s="12">
        <f t="shared" si="24"/>
        <v>30.531560693212224</v>
      </c>
      <c r="AT40" s="12">
        <f t="shared" si="25"/>
        <v>30.762938906371982</v>
      </c>
      <c r="BF40" s="19">
        <v>38</v>
      </c>
      <c r="BG40" s="11">
        <f t="shared" ref="BG40:BZ40" si="135">AA114</f>
        <v>5</v>
      </c>
      <c r="BH40" s="11">
        <f t="shared" si="135"/>
        <v>10</v>
      </c>
      <c r="BI40" s="12">
        <f t="shared" si="135"/>
        <v>13.154648767857287</v>
      </c>
      <c r="BJ40" s="12">
        <f t="shared" si="135"/>
        <v>15.654648767857287</v>
      </c>
      <c r="BK40" s="12">
        <f t="shared" si="135"/>
        <v>17.808031558224251</v>
      </c>
      <c r="BL40" s="12">
        <f t="shared" si="135"/>
        <v>19.742295594396957</v>
      </c>
      <c r="BM40" s="12">
        <f t="shared" si="135"/>
        <v>20.454709968613003</v>
      </c>
      <c r="BN40" s="12">
        <f t="shared" si="135"/>
        <v>21.12137663527967</v>
      </c>
      <c r="BO40" s="12">
        <f t="shared" si="135"/>
        <v>22.698701019208315</v>
      </c>
      <c r="BP40" s="12">
        <f t="shared" si="135"/>
        <v>24.203850997528221</v>
      </c>
      <c r="BQ40" s="12">
        <f t="shared" si="135"/>
        <v>25.649175129117658</v>
      </c>
      <c r="BR40" s="12">
        <f t="shared" si="135"/>
        <v>25.649175129117658</v>
      </c>
      <c r="BS40" s="12">
        <f t="shared" si="135"/>
        <v>27.000365901254256</v>
      </c>
      <c r="BT40" s="12">
        <f t="shared" si="135"/>
        <v>28.313613576440222</v>
      </c>
      <c r="BU40" s="12">
        <f t="shared" si="135"/>
        <v>29.593403700489301</v>
      </c>
      <c r="BV40" s="12">
        <f t="shared" si="135"/>
        <v>30.843403700489301</v>
      </c>
      <c r="BW40" s="12">
        <f t="shared" si="135"/>
        <v>32.06665641108043</v>
      </c>
      <c r="BX40" s="12">
        <f t="shared" si="135"/>
        <v>33.265718743921084</v>
      </c>
      <c r="BY40" s="12">
        <f t="shared" si="135"/>
        <v>34.442763310754273</v>
      </c>
      <c r="BZ40" s="12">
        <f t="shared" si="135"/>
        <v>35.599654376553069</v>
      </c>
      <c r="CB40" s="19">
        <v>38</v>
      </c>
      <c r="CC40" s="11">
        <f t="shared" ref="CC40:CV40" si="136">AA115</f>
        <v>5</v>
      </c>
      <c r="CD40" s="11">
        <f t="shared" si="136"/>
        <v>10</v>
      </c>
      <c r="CE40" s="12">
        <f t="shared" si="136"/>
        <v>13.154648767857287</v>
      </c>
      <c r="CF40" s="12">
        <f t="shared" si="136"/>
        <v>15.654648767857287</v>
      </c>
      <c r="CG40" s="12">
        <f t="shared" si="136"/>
        <v>17.808031558224251</v>
      </c>
      <c r="CH40" s="12">
        <f t="shared" si="136"/>
        <v>19.742295594396957</v>
      </c>
      <c r="CI40" s="12">
        <f t="shared" si="136"/>
        <v>21.523331529937067</v>
      </c>
      <c r="CJ40" s="12">
        <f t="shared" si="136"/>
        <v>23.189998196603735</v>
      </c>
      <c r="CK40" s="12">
        <f t="shared" si="136"/>
        <v>24.76732258053238</v>
      </c>
      <c r="CL40" s="12">
        <f t="shared" si="136"/>
        <v>26.272472558852286</v>
      </c>
      <c r="CM40" s="12">
        <f t="shared" si="136"/>
        <v>26.272472558852286</v>
      </c>
      <c r="CN40" s="12">
        <f t="shared" si="136"/>
        <v>27.667187287107936</v>
      </c>
      <c r="CO40" s="12">
        <f t="shared" si="136"/>
        <v>29.018378059244533</v>
      </c>
      <c r="CP40" s="12">
        <f t="shared" si="136"/>
        <v>30.331625734430499</v>
      </c>
      <c r="CQ40" s="12">
        <f t="shared" si="136"/>
        <v>31.611415858479578</v>
      </c>
      <c r="CR40" s="12">
        <f t="shared" si="136"/>
        <v>31.611415858479578</v>
      </c>
      <c r="CS40" s="12">
        <f t="shared" si="136"/>
        <v>32.834668569070708</v>
      </c>
      <c r="CT40" s="12">
        <f t="shared" si="136"/>
        <v>34.033730901911362</v>
      </c>
      <c r="CU40" s="12">
        <f t="shared" si="136"/>
        <v>35.210775468744551</v>
      </c>
      <c r="CV40" s="12">
        <f t="shared" si="136"/>
        <v>36.367666534543346</v>
      </c>
      <c r="CX40" s="19">
        <v>38</v>
      </c>
      <c r="CY40" s="11">
        <f t="shared" ref="CY40:DR40" si="137">AA116</f>
        <v>5</v>
      </c>
      <c r="CZ40" s="11">
        <f t="shared" si="137"/>
        <v>10</v>
      </c>
      <c r="DA40" s="12">
        <f t="shared" si="137"/>
        <v>13.154648767857287</v>
      </c>
      <c r="DB40" s="12">
        <f t="shared" si="137"/>
        <v>15.654648767857287</v>
      </c>
      <c r="DC40" s="12">
        <f t="shared" si="137"/>
        <v>17.808031558224251</v>
      </c>
      <c r="DD40" s="12">
        <f t="shared" si="137"/>
        <v>19.742295594396957</v>
      </c>
      <c r="DE40" s="12">
        <f t="shared" si="137"/>
        <v>21.523331529937067</v>
      </c>
      <c r="DF40" s="12">
        <f t="shared" si="137"/>
        <v>23.189998196603735</v>
      </c>
      <c r="DG40" s="12">
        <f t="shared" si="137"/>
        <v>24.76732258053238</v>
      </c>
      <c r="DH40" s="12">
        <f t="shared" si="137"/>
        <v>26.272472558852286</v>
      </c>
      <c r="DI40" s="12">
        <f t="shared" si="137"/>
        <v>27.717796690441723</v>
      </c>
      <c r="DJ40" s="12">
        <f t="shared" si="137"/>
        <v>29.112511418697373</v>
      </c>
      <c r="DK40" s="12">
        <f t="shared" si="137"/>
        <v>30.46370219083397</v>
      </c>
      <c r="DL40" s="12">
        <f t="shared" si="137"/>
        <v>31.776949866019937</v>
      </c>
      <c r="DM40" s="12">
        <f t="shared" si="137"/>
        <v>33.056739990069012</v>
      </c>
      <c r="DN40" s="12">
        <f t="shared" si="137"/>
        <v>34.306739990069012</v>
      </c>
      <c r="DO40" s="12">
        <f t="shared" si="137"/>
        <v>34.796041074305464</v>
      </c>
      <c r="DP40" s="12">
        <f t="shared" si="137"/>
        <v>35.995103407146118</v>
      </c>
      <c r="DQ40" s="12">
        <f t="shared" si="137"/>
        <v>37.172147973979307</v>
      </c>
      <c r="DR40" s="12">
        <f t="shared" si="137"/>
        <v>38.329039039778102</v>
      </c>
    </row>
    <row r="41" spans="1:122" x14ac:dyDescent="0.25">
      <c r="A41" s="45"/>
      <c r="B41" s="40"/>
      <c r="C41" s="1" t="s">
        <v>6</v>
      </c>
      <c r="D41" s="1">
        <v>2</v>
      </c>
      <c r="E41" s="5">
        <v>348000</v>
      </c>
      <c r="F41" s="8">
        <v>5</v>
      </c>
      <c r="G41" s="1">
        <v>2</v>
      </c>
      <c r="H41" s="1">
        <v>1</v>
      </c>
      <c r="I41" s="1">
        <v>5</v>
      </c>
      <c r="J41" s="1">
        <v>5</v>
      </c>
      <c r="K41" s="1">
        <v>0</v>
      </c>
      <c r="L41" s="1">
        <v>5</v>
      </c>
      <c r="M41" s="1">
        <v>5</v>
      </c>
      <c r="N41" s="1">
        <v>5</v>
      </c>
      <c r="O41" s="1">
        <v>2</v>
      </c>
      <c r="P41" s="1">
        <v>2</v>
      </c>
      <c r="Q41" s="1">
        <v>5</v>
      </c>
      <c r="R41" s="1">
        <v>4</v>
      </c>
      <c r="S41" s="1">
        <v>1</v>
      </c>
      <c r="T41" s="1">
        <v>2</v>
      </c>
      <c r="U41" s="1">
        <v>5</v>
      </c>
      <c r="V41" s="1">
        <v>1</v>
      </c>
      <c r="W41" s="1">
        <v>2</v>
      </c>
      <c r="X41" s="1">
        <v>1</v>
      </c>
      <c r="Y41" s="9">
        <v>1</v>
      </c>
      <c r="Z41" s="26"/>
      <c r="AA41" s="11">
        <f t="shared" si="6"/>
        <v>5</v>
      </c>
      <c r="AB41" s="11">
        <f t="shared" si="7"/>
        <v>7</v>
      </c>
      <c r="AC41" s="12">
        <f t="shared" si="8"/>
        <v>7.6309297535714578</v>
      </c>
      <c r="AD41" s="12">
        <f t="shared" si="9"/>
        <v>10.130929753571458</v>
      </c>
      <c r="AE41" s="12">
        <f t="shared" si="10"/>
        <v>12.284312543938423</v>
      </c>
      <c r="AF41" s="12">
        <f t="shared" si="11"/>
        <v>12.284312543938423</v>
      </c>
      <c r="AG41" s="12">
        <f t="shared" si="12"/>
        <v>14.065348479478534</v>
      </c>
      <c r="AH41" s="12">
        <f t="shared" si="13"/>
        <v>15.7320151461452</v>
      </c>
      <c r="AI41" s="12">
        <f t="shared" si="14"/>
        <v>17.309339530073842</v>
      </c>
      <c r="AJ41" s="12">
        <f t="shared" si="15"/>
        <v>17.911399521401805</v>
      </c>
      <c r="AK41" s="12">
        <f t="shared" si="16"/>
        <v>18.489529174037582</v>
      </c>
      <c r="AL41" s="12">
        <f t="shared" si="17"/>
        <v>19.884243902293232</v>
      </c>
      <c r="AM41" s="12">
        <f t="shared" si="18"/>
        <v>20.965196520002511</v>
      </c>
      <c r="AN41" s="12">
        <f t="shared" si="19"/>
        <v>21.227846055039706</v>
      </c>
      <c r="AO41" s="12">
        <f t="shared" si="20"/>
        <v>21.739762104659338</v>
      </c>
      <c r="AP41" s="12">
        <f t="shared" si="21"/>
        <v>22.989762104659338</v>
      </c>
      <c r="AQ41" s="12">
        <f t="shared" si="22"/>
        <v>23.234412646777564</v>
      </c>
      <c r="AR41" s="12">
        <f t="shared" si="23"/>
        <v>23.714037579913828</v>
      </c>
      <c r="AS41" s="12">
        <f t="shared" si="24"/>
        <v>23.949446493280465</v>
      </c>
      <c r="AT41" s="12">
        <f t="shared" si="25"/>
        <v>24.180824706440223</v>
      </c>
      <c r="BF41" s="19">
        <v>39</v>
      </c>
      <c r="BG41" s="11">
        <f t="shared" ref="BG41:BZ41" si="138">AA117</f>
        <v>5</v>
      </c>
      <c r="BH41" s="11">
        <f t="shared" si="138"/>
        <v>8</v>
      </c>
      <c r="BI41" s="12">
        <f t="shared" si="138"/>
        <v>9.2618595071429155</v>
      </c>
      <c r="BJ41" s="12">
        <f t="shared" si="138"/>
        <v>11.261859507142916</v>
      </c>
      <c r="BK41" s="12">
        <f t="shared" si="138"/>
        <v>13.415242297509881</v>
      </c>
      <c r="BL41" s="12">
        <f t="shared" si="138"/>
        <v>15.349506333682589</v>
      </c>
      <c r="BM41" s="12">
        <f t="shared" si="138"/>
        <v>17.130542269222701</v>
      </c>
      <c r="BN41" s="12">
        <f t="shared" si="138"/>
        <v>18.797208935889369</v>
      </c>
      <c r="BO41" s="12">
        <f t="shared" si="138"/>
        <v>20.374533319818013</v>
      </c>
      <c r="BP41" s="12">
        <f t="shared" si="138"/>
        <v>21.87968329813792</v>
      </c>
      <c r="BQ41" s="12">
        <f t="shared" si="138"/>
        <v>23.325007429727357</v>
      </c>
      <c r="BR41" s="12">
        <f t="shared" si="138"/>
        <v>24.719722157983007</v>
      </c>
      <c r="BS41" s="12">
        <f t="shared" si="138"/>
        <v>25.260198466837647</v>
      </c>
      <c r="BT41" s="12">
        <f t="shared" si="138"/>
        <v>26.573446142023613</v>
      </c>
      <c r="BU41" s="12">
        <f t="shared" si="138"/>
        <v>27.34132021645306</v>
      </c>
      <c r="BV41" s="12">
        <f t="shared" si="138"/>
        <v>28.59132021645306</v>
      </c>
      <c r="BW41" s="12">
        <f t="shared" si="138"/>
        <v>29.569922384925963</v>
      </c>
      <c r="BX41" s="12">
        <f t="shared" si="138"/>
        <v>30.768984717766621</v>
      </c>
      <c r="BY41" s="12">
        <f t="shared" si="138"/>
        <v>31.946029284599813</v>
      </c>
      <c r="BZ41" s="12">
        <f t="shared" si="138"/>
        <v>32.64016392407909</v>
      </c>
      <c r="CB41" s="19">
        <v>39</v>
      </c>
      <c r="CC41" s="11">
        <f t="shared" ref="CC41:CV41" si="139">AA118</f>
        <v>5</v>
      </c>
      <c r="CD41" s="11">
        <f t="shared" si="139"/>
        <v>10</v>
      </c>
      <c r="CE41" s="12">
        <f t="shared" si="139"/>
        <v>11.892789260714371</v>
      </c>
      <c r="CF41" s="12">
        <f t="shared" si="139"/>
        <v>14.392789260714371</v>
      </c>
      <c r="CG41" s="12">
        <f t="shared" si="139"/>
        <v>14.392789260714371</v>
      </c>
      <c r="CH41" s="12">
        <f t="shared" si="139"/>
        <v>16.32705329688708</v>
      </c>
      <c r="CI41" s="12">
        <f t="shared" si="139"/>
        <v>18.10808923242719</v>
      </c>
      <c r="CJ41" s="12">
        <f t="shared" si="139"/>
        <v>19.774755899093858</v>
      </c>
      <c r="CK41" s="12">
        <f t="shared" si="139"/>
        <v>21.036615406236773</v>
      </c>
      <c r="CL41" s="12">
        <f t="shared" si="139"/>
        <v>21.939705393228717</v>
      </c>
      <c r="CM41" s="12">
        <f t="shared" si="139"/>
        <v>23.385029524818158</v>
      </c>
      <c r="CN41" s="12">
        <f t="shared" si="139"/>
        <v>24.779744253073808</v>
      </c>
      <c r="CO41" s="12">
        <f t="shared" si="139"/>
        <v>26.130935025210405</v>
      </c>
      <c r="CP41" s="12">
        <f t="shared" si="139"/>
        <v>27.444182700396372</v>
      </c>
      <c r="CQ41" s="12">
        <f t="shared" si="139"/>
        <v>28.72397282444545</v>
      </c>
      <c r="CR41" s="12">
        <f t="shared" si="139"/>
        <v>28.72397282444545</v>
      </c>
      <c r="CS41" s="12">
        <f t="shared" si="139"/>
        <v>29.94722553503658</v>
      </c>
      <c r="CT41" s="12">
        <f t="shared" si="139"/>
        <v>30.666662934740973</v>
      </c>
      <c r="CU41" s="12">
        <f t="shared" si="139"/>
        <v>31.843707501574166</v>
      </c>
      <c r="CV41" s="12">
        <f t="shared" si="139"/>
        <v>32.306463927893681</v>
      </c>
      <c r="CX41" s="19">
        <v>39</v>
      </c>
      <c r="CY41" s="11">
        <f t="shared" ref="CY41:DR41" si="140">AA119</f>
        <v>5</v>
      </c>
      <c r="CZ41" s="11">
        <f t="shared" si="140"/>
        <v>10</v>
      </c>
      <c r="DA41" s="12">
        <f t="shared" si="140"/>
        <v>12.523719014285829</v>
      </c>
      <c r="DB41" s="12">
        <f t="shared" si="140"/>
        <v>15.023719014285829</v>
      </c>
      <c r="DC41" s="12">
        <f t="shared" si="140"/>
        <v>16.315748688506009</v>
      </c>
      <c r="DD41" s="12">
        <f t="shared" si="140"/>
        <v>17.476307110209632</v>
      </c>
      <c r="DE41" s="12">
        <f t="shared" si="140"/>
        <v>19.257343045749742</v>
      </c>
      <c r="DF41" s="12">
        <f t="shared" si="140"/>
        <v>19.92400971241641</v>
      </c>
      <c r="DG41" s="12">
        <f t="shared" si="140"/>
        <v>21.501334096345055</v>
      </c>
      <c r="DH41" s="12">
        <f t="shared" si="140"/>
        <v>22.103394087673017</v>
      </c>
      <c r="DI41" s="12">
        <f t="shared" si="140"/>
        <v>22.970588566626681</v>
      </c>
      <c r="DJ41" s="12">
        <f t="shared" si="140"/>
        <v>24.365303294882331</v>
      </c>
      <c r="DK41" s="12">
        <f t="shared" si="140"/>
        <v>25.716494067018928</v>
      </c>
      <c r="DL41" s="12">
        <f t="shared" si="140"/>
        <v>25.716494067018928</v>
      </c>
      <c r="DM41" s="12">
        <f t="shared" si="140"/>
        <v>25.716494067018928</v>
      </c>
      <c r="DN41" s="12">
        <f t="shared" si="140"/>
        <v>25.716494067018928</v>
      </c>
      <c r="DO41" s="12">
        <f t="shared" si="140"/>
        <v>26.939746777610058</v>
      </c>
      <c r="DP41" s="12">
        <f t="shared" si="140"/>
        <v>28.138809110450715</v>
      </c>
      <c r="DQ41" s="12">
        <f t="shared" si="140"/>
        <v>29.315853677283908</v>
      </c>
      <c r="DR41" s="12">
        <f t="shared" si="140"/>
        <v>30.472744743082703</v>
      </c>
    </row>
    <row r="42" spans="1:122" ht="15.75" thickBot="1" x14ac:dyDescent="0.3">
      <c r="A42" s="45">
        <v>14</v>
      </c>
      <c r="B42" s="40" t="s">
        <v>21</v>
      </c>
      <c r="C42" s="1" t="s">
        <v>4</v>
      </c>
      <c r="D42" s="1">
        <v>1</v>
      </c>
      <c r="E42" s="5">
        <v>659000</v>
      </c>
      <c r="F42" s="8">
        <v>5</v>
      </c>
      <c r="G42" s="1">
        <v>5</v>
      </c>
      <c r="H42" s="1">
        <v>5</v>
      </c>
      <c r="I42" s="1">
        <v>5</v>
      </c>
      <c r="J42" s="1">
        <v>5</v>
      </c>
      <c r="K42" s="1">
        <v>5</v>
      </c>
      <c r="L42" s="1">
        <v>5</v>
      </c>
      <c r="M42" s="1">
        <v>5</v>
      </c>
      <c r="N42" s="1">
        <v>3</v>
      </c>
      <c r="O42" s="1">
        <v>5</v>
      </c>
      <c r="P42" s="1">
        <v>4</v>
      </c>
      <c r="Q42" s="1">
        <v>3</v>
      </c>
      <c r="R42" s="1">
        <v>5</v>
      </c>
      <c r="S42" s="1">
        <v>3</v>
      </c>
      <c r="T42" s="1">
        <v>3</v>
      </c>
      <c r="U42" s="1">
        <v>5</v>
      </c>
      <c r="V42" s="1">
        <v>3</v>
      </c>
      <c r="W42" s="1">
        <v>3</v>
      </c>
      <c r="X42" s="1">
        <v>5</v>
      </c>
      <c r="Y42" s="9">
        <v>4</v>
      </c>
      <c r="Z42" s="26"/>
      <c r="AA42" s="11">
        <f t="shared" si="6"/>
        <v>5</v>
      </c>
      <c r="AB42" s="11">
        <f t="shared" si="7"/>
        <v>10</v>
      </c>
      <c r="AC42" s="12">
        <f t="shared" si="8"/>
        <v>13.154648767857287</v>
      </c>
      <c r="AD42" s="12">
        <f t="shared" si="9"/>
        <v>15.654648767857287</v>
      </c>
      <c r="AE42" s="12">
        <f t="shared" si="10"/>
        <v>17.808031558224251</v>
      </c>
      <c r="AF42" s="12">
        <f t="shared" si="11"/>
        <v>19.742295594396957</v>
      </c>
      <c r="AG42" s="12">
        <f t="shared" si="12"/>
        <v>21.523331529937067</v>
      </c>
      <c r="AH42" s="12">
        <f t="shared" si="13"/>
        <v>23.189998196603735</v>
      </c>
      <c r="AI42" s="12">
        <f t="shared" si="14"/>
        <v>24.136392826960922</v>
      </c>
      <c r="AJ42" s="12">
        <f t="shared" si="15"/>
        <v>25.641542805280828</v>
      </c>
      <c r="AK42" s="12">
        <f t="shared" si="16"/>
        <v>26.797802110552379</v>
      </c>
      <c r="AL42" s="12">
        <f t="shared" si="17"/>
        <v>27.634630947505769</v>
      </c>
      <c r="AM42" s="12">
        <f t="shared" si="18"/>
        <v>28.985821719642367</v>
      </c>
      <c r="AN42" s="12">
        <f t="shared" si="19"/>
        <v>29.773770324753947</v>
      </c>
      <c r="AO42" s="12">
        <f t="shared" si="20"/>
        <v>30.541644399183394</v>
      </c>
      <c r="AP42" s="12">
        <f t="shared" si="21"/>
        <v>31.791644399183394</v>
      </c>
      <c r="AQ42" s="12">
        <f t="shared" si="22"/>
        <v>32.525596025538071</v>
      </c>
      <c r="AR42" s="12">
        <f t="shared" si="23"/>
        <v>33.245033425242468</v>
      </c>
      <c r="AS42" s="12">
        <f t="shared" si="24"/>
        <v>34.422077992075657</v>
      </c>
      <c r="AT42" s="12">
        <f t="shared" si="25"/>
        <v>35.347590844714695</v>
      </c>
      <c r="BF42" s="20">
        <v>40</v>
      </c>
      <c r="BG42" s="21">
        <f t="shared" ref="BG42:BZ42" si="141">AA120</f>
        <v>5</v>
      </c>
      <c r="BH42" s="21">
        <f t="shared" si="141"/>
        <v>10</v>
      </c>
      <c r="BI42" s="22">
        <f t="shared" si="141"/>
        <v>11.892789260714371</v>
      </c>
      <c r="BJ42" s="22">
        <f t="shared" si="141"/>
        <v>14.392789260714371</v>
      </c>
      <c r="BK42" s="22">
        <f t="shared" si="141"/>
        <v>16.546172051081335</v>
      </c>
      <c r="BL42" s="22">
        <f t="shared" si="141"/>
        <v>17.319877665550418</v>
      </c>
      <c r="BM42" s="22">
        <f t="shared" si="141"/>
        <v>18.388499226874487</v>
      </c>
      <c r="BN42" s="22">
        <f t="shared" si="141"/>
        <v>20.055165893541155</v>
      </c>
      <c r="BO42" s="22">
        <f t="shared" si="141"/>
        <v>21.31702540068407</v>
      </c>
      <c r="BP42" s="22">
        <f t="shared" si="141"/>
        <v>22.822175379003976</v>
      </c>
      <c r="BQ42" s="22">
        <f t="shared" si="141"/>
        <v>23.400305031639753</v>
      </c>
      <c r="BR42" s="22">
        <f t="shared" si="141"/>
        <v>23.958190922942013</v>
      </c>
      <c r="BS42" s="22">
        <f t="shared" si="141"/>
        <v>25.30938169507861</v>
      </c>
      <c r="BT42" s="22">
        <f t="shared" si="141"/>
        <v>26.359979835227385</v>
      </c>
      <c r="BU42" s="22">
        <f t="shared" si="141"/>
        <v>27.383811934466646</v>
      </c>
      <c r="BV42" s="22">
        <f t="shared" si="141"/>
        <v>27.883811934466646</v>
      </c>
      <c r="BW42" s="22">
        <f t="shared" si="141"/>
        <v>29.107064645057775</v>
      </c>
      <c r="BX42" s="22">
        <f t="shared" si="141"/>
        <v>29.58668957819404</v>
      </c>
      <c r="BY42" s="22">
        <f t="shared" si="141"/>
        <v>30.292916318293955</v>
      </c>
      <c r="BZ42" s="22">
        <f t="shared" si="141"/>
        <v>30.987050957773231</v>
      </c>
      <c r="CB42" s="20">
        <v>40</v>
      </c>
      <c r="CC42" s="21">
        <f t="shared" ref="CC42:CV42" si="142">AA121</f>
        <v>0</v>
      </c>
      <c r="CD42" s="21">
        <f t="shared" si="142"/>
        <v>3</v>
      </c>
      <c r="CE42" s="22">
        <f t="shared" si="142"/>
        <v>6.154648767857287</v>
      </c>
      <c r="CF42" s="22">
        <f t="shared" si="142"/>
        <v>8.654648767857287</v>
      </c>
      <c r="CG42" s="22">
        <f t="shared" si="142"/>
        <v>9.5160018840040728</v>
      </c>
      <c r="CH42" s="22">
        <f t="shared" si="142"/>
        <v>11.450265920176781</v>
      </c>
      <c r="CI42" s="22">
        <f t="shared" si="142"/>
        <v>12.518887481500848</v>
      </c>
      <c r="CJ42" s="22">
        <f t="shared" si="142"/>
        <v>13.518887481500848</v>
      </c>
      <c r="CK42" s="22">
        <f t="shared" si="142"/>
        <v>14.149817235072305</v>
      </c>
      <c r="CL42" s="22">
        <f t="shared" si="142"/>
        <v>15.654967213392212</v>
      </c>
      <c r="CM42" s="22">
        <f t="shared" si="142"/>
        <v>15.654967213392212</v>
      </c>
      <c r="CN42" s="22">
        <f t="shared" si="142"/>
        <v>15.654967213392212</v>
      </c>
      <c r="CO42" s="22">
        <f t="shared" si="142"/>
        <v>17.006157985528809</v>
      </c>
      <c r="CP42" s="22">
        <f t="shared" si="142"/>
        <v>18.319405660714775</v>
      </c>
      <c r="CQ42" s="22">
        <f t="shared" si="142"/>
        <v>19.599195784763854</v>
      </c>
      <c r="CR42" s="22">
        <f t="shared" si="142"/>
        <v>20.849195784763854</v>
      </c>
      <c r="CS42" s="22">
        <f t="shared" si="142"/>
        <v>20.849195784763854</v>
      </c>
      <c r="CT42" s="22">
        <f t="shared" si="142"/>
        <v>20.849195784763854</v>
      </c>
      <c r="CU42" s="22">
        <f t="shared" si="142"/>
        <v>20.849195784763854</v>
      </c>
      <c r="CV42" s="22">
        <f t="shared" si="142"/>
        <v>21.311952211083373</v>
      </c>
      <c r="CX42" s="20">
        <v>40</v>
      </c>
      <c r="CY42" s="21">
        <f t="shared" ref="CY42:DR42" si="143">AA122</f>
        <v>5</v>
      </c>
      <c r="CZ42" s="21">
        <f t="shared" si="143"/>
        <v>10</v>
      </c>
      <c r="DA42" s="22">
        <f t="shared" si="143"/>
        <v>10</v>
      </c>
      <c r="DB42" s="22">
        <f t="shared" si="143"/>
        <v>12.5</v>
      </c>
      <c r="DC42" s="22">
        <f t="shared" si="143"/>
        <v>14.653382790366965</v>
      </c>
      <c r="DD42" s="22">
        <f t="shared" si="143"/>
        <v>16.587646826539672</v>
      </c>
      <c r="DE42" s="22">
        <f t="shared" si="143"/>
        <v>18.368682762079782</v>
      </c>
      <c r="DF42" s="22">
        <f t="shared" si="143"/>
        <v>19.368682762079782</v>
      </c>
      <c r="DG42" s="22">
        <f t="shared" si="143"/>
        <v>20.315077392436969</v>
      </c>
      <c r="DH42" s="22">
        <f t="shared" si="143"/>
        <v>20.315077392436969</v>
      </c>
      <c r="DI42" s="22">
        <f t="shared" si="143"/>
        <v>20.315077392436969</v>
      </c>
      <c r="DJ42" s="22">
        <f t="shared" si="143"/>
        <v>20.315077392436969</v>
      </c>
      <c r="DK42" s="22">
        <f t="shared" si="143"/>
        <v>21.666268164573566</v>
      </c>
      <c r="DL42" s="22">
        <f t="shared" si="143"/>
        <v>22.979515839759532</v>
      </c>
      <c r="DM42" s="22">
        <f t="shared" si="143"/>
        <v>22.979515839759532</v>
      </c>
      <c r="DN42" s="22">
        <f t="shared" si="143"/>
        <v>24.229515839759532</v>
      </c>
      <c r="DO42" s="22">
        <f t="shared" si="143"/>
        <v>24.96346746611421</v>
      </c>
      <c r="DP42" s="22">
        <f t="shared" si="143"/>
        <v>25.922717332386735</v>
      </c>
      <c r="DQ42" s="22">
        <f t="shared" si="143"/>
        <v>26.864352985853287</v>
      </c>
      <c r="DR42" s="22">
        <f t="shared" si="143"/>
        <v>28.021244051652083</v>
      </c>
    </row>
    <row r="43" spans="1:122" x14ac:dyDescent="0.25">
      <c r="A43" s="45"/>
      <c r="B43" s="40"/>
      <c r="C43" s="1" t="s">
        <v>5</v>
      </c>
      <c r="D43" s="1">
        <v>1</v>
      </c>
      <c r="E43" s="5">
        <v>5270000</v>
      </c>
      <c r="F43" s="8">
        <v>5</v>
      </c>
      <c r="G43" s="1">
        <v>3</v>
      </c>
      <c r="H43" s="1">
        <v>2</v>
      </c>
      <c r="I43" s="1">
        <v>3</v>
      </c>
      <c r="J43" s="1">
        <v>3</v>
      </c>
      <c r="K43" s="1">
        <v>2</v>
      </c>
      <c r="L43" s="1">
        <v>3</v>
      </c>
      <c r="M43" s="1">
        <v>5</v>
      </c>
      <c r="N43" s="1">
        <v>4</v>
      </c>
      <c r="O43" s="1">
        <v>4</v>
      </c>
      <c r="P43" s="1">
        <v>5</v>
      </c>
      <c r="Q43" s="1">
        <v>4</v>
      </c>
      <c r="R43" s="1">
        <v>2</v>
      </c>
      <c r="S43" s="1">
        <v>3</v>
      </c>
      <c r="T43" s="1">
        <v>3</v>
      </c>
      <c r="U43" s="1">
        <v>5</v>
      </c>
      <c r="V43" s="1">
        <v>2</v>
      </c>
      <c r="W43" s="1">
        <v>2</v>
      </c>
      <c r="X43" s="1">
        <v>3</v>
      </c>
      <c r="Y43" s="9">
        <v>4</v>
      </c>
      <c r="Z43" s="26"/>
      <c r="AA43" s="11">
        <f t="shared" si="6"/>
        <v>5</v>
      </c>
      <c r="AB43" s="11">
        <f t="shared" si="7"/>
        <v>8</v>
      </c>
      <c r="AC43" s="12">
        <f t="shared" si="8"/>
        <v>9.2618595071429155</v>
      </c>
      <c r="AD43" s="12">
        <f t="shared" si="9"/>
        <v>10.761859507142916</v>
      </c>
      <c r="AE43" s="12">
        <f t="shared" si="10"/>
        <v>12.053889181363095</v>
      </c>
      <c r="AF43" s="12">
        <f t="shared" si="11"/>
        <v>12.827594795832178</v>
      </c>
      <c r="AG43" s="12">
        <f t="shared" si="12"/>
        <v>13.896216357156245</v>
      </c>
      <c r="AH43" s="12">
        <f t="shared" si="13"/>
        <v>15.562883023822911</v>
      </c>
      <c r="AI43" s="12">
        <f t="shared" si="14"/>
        <v>16.824742530965825</v>
      </c>
      <c r="AJ43" s="12">
        <f t="shared" si="15"/>
        <v>18.02886251362175</v>
      </c>
      <c r="AK43" s="12">
        <f t="shared" si="16"/>
        <v>19.474186645211191</v>
      </c>
      <c r="AL43" s="12">
        <f t="shared" si="17"/>
        <v>20.589958427815709</v>
      </c>
      <c r="AM43" s="12">
        <f t="shared" si="18"/>
        <v>21.130434736670349</v>
      </c>
      <c r="AN43" s="12">
        <f t="shared" si="19"/>
        <v>21.918383341781929</v>
      </c>
      <c r="AO43" s="12">
        <f t="shared" si="20"/>
        <v>22.686257416211376</v>
      </c>
      <c r="AP43" s="12">
        <f t="shared" si="21"/>
        <v>23.936257416211376</v>
      </c>
      <c r="AQ43" s="12">
        <f t="shared" si="22"/>
        <v>24.425558500447828</v>
      </c>
      <c r="AR43" s="12">
        <f t="shared" si="23"/>
        <v>24.905183433584092</v>
      </c>
      <c r="AS43" s="12">
        <f t="shared" si="24"/>
        <v>25.611410173684007</v>
      </c>
      <c r="AT43" s="12">
        <f t="shared" si="25"/>
        <v>26.536923026323045</v>
      </c>
      <c r="BF43" s="23" t="s">
        <v>53</v>
      </c>
      <c r="BG43" s="27">
        <f t="shared" ref="BG43:BZ43" si="144">AVERAGE(BG3:BG42)</f>
        <v>4.5750000000000002</v>
      </c>
      <c r="BH43" s="27">
        <f t="shared" si="144"/>
        <v>9.2750000000000004</v>
      </c>
      <c r="BI43" s="27">
        <f t="shared" si="144"/>
        <v>12.145730378750127</v>
      </c>
      <c r="BJ43" s="27">
        <f t="shared" si="144"/>
        <v>14.433230378750133</v>
      </c>
      <c r="BK43" s="27">
        <f t="shared" si="144"/>
        <v>16.360507976128552</v>
      </c>
      <c r="BL43" s="27">
        <f t="shared" si="144"/>
        <v>18.120688249045735</v>
      </c>
      <c r="BM43" s="27">
        <f t="shared" si="144"/>
        <v>19.696905051998733</v>
      </c>
      <c r="BN43" s="27">
        <f t="shared" si="144"/>
        <v>21.146905051998719</v>
      </c>
      <c r="BO43" s="27">
        <f t="shared" si="144"/>
        <v>22.48763077833809</v>
      </c>
      <c r="BP43" s="27">
        <f t="shared" si="144"/>
        <v>23.827214259042798</v>
      </c>
      <c r="BQ43" s="27">
        <f t="shared" si="144"/>
        <v>25.128005977473272</v>
      </c>
      <c r="BR43" s="27">
        <f t="shared" si="144"/>
        <v>26.250751333719091</v>
      </c>
      <c r="BS43" s="27">
        <f t="shared" si="144"/>
        <v>27.378995628453133</v>
      </c>
      <c r="BT43" s="27">
        <f t="shared" si="144"/>
        <v>28.442726245353764</v>
      </c>
      <c r="BU43" s="27">
        <f t="shared" si="144"/>
        <v>29.511350998934745</v>
      </c>
      <c r="BV43" s="27">
        <f t="shared" si="144"/>
        <v>30.555100998934751</v>
      </c>
      <c r="BW43" s="27">
        <f t="shared" si="144"/>
        <v>31.53981943096062</v>
      </c>
      <c r="BX43" s="27">
        <f t="shared" si="144"/>
        <v>32.529045855554152</v>
      </c>
      <c r="BY43" s="27">
        <f t="shared" si="144"/>
        <v>33.576615520035695</v>
      </c>
      <c r="BZ43" s="27">
        <f t="shared" si="144"/>
        <v>34.473206096029756</v>
      </c>
      <c r="CB43" s="23" t="s">
        <v>53</v>
      </c>
      <c r="CC43" s="27">
        <f t="shared" ref="CC43:CV43" si="145">AVERAGE(CC3:CC42)</f>
        <v>4.5250000000000004</v>
      </c>
      <c r="CD43" s="27">
        <f t="shared" si="145"/>
        <v>8.7750000000000004</v>
      </c>
      <c r="CE43" s="27">
        <f t="shared" si="145"/>
        <v>11.440678208839405</v>
      </c>
      <c r="CF43" s="27">
        <f t="shared" si="145"/>
        <v>13.628178208839406</v>
      </c>
      <c r="CG43" s="27">
        <f t="shared" si="145"/>
        <v>15.200147645807283</v>
      </c>
      <c r="CH43" s="27">
        <f t="shared" si="145"/>
        <v>16.737887554564601</v>
      </c>
      <c r="CI43" s="27">
        <f t="shared" si="145"/>
        <v>18.331914716872998</v>
      </c>
      <c r="CJ43" s="27">
        <f t="shared" si="145"/>
        <v>19.681914716872985</v>
      </c>
      <c r="CK43" s="27">
        <f t="shared" si="145"/>
        <v>21.046300308971276</v>
      </c>
      <c r="CL43" s="27">
        <f t="shared" si="145"/>
        <v>22.220317292060802</v>
      </c>
      <c r="CM43" s="27">
        <f t="shared" si="145"/>
        <v>23.130871494962143</v>
      </c>
      <c r="CN43" s="27">
        <f t="shared" si="145"/>
        <v>24.176907541153888</v>
      </c>
      <c r="CO43" s="27">
        <f t="shared" si="145"/>
        <v>25.264616112723836</v>
      </c>
      <c r="CP43" s="27">
        <f t="shared" si="145"/>
        <v>26.203588200481796</v>
      </c>
      <c r="CQ43" s="27">
        <f t="shared" si="145"/>
        <v>27.169829744138855</v>
      </c>
      <c r="CR43" s="27">
        <f t="shared" si="145"/>
        <v>28.119829744138855</v>
      </c>
      <c r="CS43" s="27">
        <f t="shared" si="145"/>
        <v>29.012804222870393</v>
      </c>
      <c r="CT43" s="27">
        <f t="shared" si="145"/>
        <v>29.930086907493497</v>
      </c>
      <c r="CU43" s="27">
        <f t="shared" si="145"/>
        <v>30.801099886950045</v>
      </c>
      <c r="CV43" s="27">
        <f t="shared" si="145"/>
        <v>31.634061454325185</v>
      </c>
      <c r="CX43" s="23" t="s">
        <v>53</v>
      </c>
      <c r="CY43" s="27">
        <f t="shared" ref="CY43:DR43" si="146">AVERAGE(CY3:CY42)</f>
        <v>4.5</v>
      </c>
      <c r="CZ43" s="27">
        <f t="shared" si="146"/>
        <v>8.4749999999999996</v>
      </c>
      <c r="DA43" s="27">
        <f t="shared" si="146"/>
        <v>11.061811989642973</v>
      </c>
      <c r="DB43" s="27">
        <f t="shared" si="146"/>
        <v>13.049311989642973</v>
      </c>
      <c r="DC43" s="27">
        <f t="shared" si="146"/>
        <v>14.825852791695715</v>
      </c>
      <c r="DD43" s="27">
        <f t="shared" si="146"/>
        <v>16.189508937197484</v>
      </c>
      <c r="DE43" s="27">
        <f t="shared" si="146"/>
        <v>17.694484302728874</v>
      </c>
      <c r="DF43" s="27">
        <f t="shared" si="146"/>
        <v>18.986150969395531</v>
      </c>
      <c r="DG43" s="27">
        <f t="shared" si="146"/>
        <v>20.216463988859893</v>
      </c>
      <c r="DH43" s="27">
        <f t="shared" si="146"/>
        <v>21.390480971949415</v>
      </c>
      <c r="DI43" s="27">
        <f t="shared" si="146"/>
        <v>22.026423589848768</v>
      </c>
      <c r="DJ43" s="27">
        <f t="shared" si="146"/>
        <v>22.80049026403065</v>
      </c>
      <c r="DK43" s="27">
        <f t="shared" si="146"/>
        <v>23.901710743321974</v>
      </c>
      <c r="DL43" s="27">
        <f t="shared" si="146"/>
        <v>24.834116592704014</v>
      </c>
      <c r="DM43" s="27">
        <f t="shared" si="146"/>
        <v>25.749166531399105</v>
      </c>
      <c r="DN43" s="27">
        <f t="shared" si="146"/>
        <v>26.661666531399099</v>
      </c>
      <c r="DO43" s="27">
        <f t="shared" si="146"/>
        <v>27.572989800789497</v>
      </c>
      <c r="DP43" s="27">
        <f t="shared" si="146"/>
        <v>28.490272485412596</v>
      </c>
      <c r="DQ43" s="27">
        <f t="shared" si="146"/>
        <v>29.367170687703315</v>
      </c>
      <c r="DR43" s="27">
        <f t="shared" si="146"/>
        <v>30.113365425143549</v>
      </c>
    </row>
    <row r="44" spans="1:122" x14ac:dyDescent="0.25">
      <c r="A44" s="45"/>
      <c r="B44" s="40"/>
      <c r="C44" s="1" t="s">
        <v>6</v>
      </c>
      <c r="D44" s="1">
        <v>3</v>
      </c>
      <c r="E44" s="5">
        <v>4190000</v>
      </c>
      <c r="F44" s="8">
        <v>2</v>
      </c>
      <c r="G44" s="1">
        <v>2</v>
      </c>
      <c r="H44" s="1">
        <v>5</v>
      </c>
      <c r="I44" s="1">
        <v>5</v>
      </c>
      <c r="J44" s="1">
        <v>5</v>
      </c>
      <c r="K44" s="1">
        <v>3</v>
      </c>
      <c r="L44" s="1">
        <v>4</v>
      </c>
      <c r="M44" s="1">
        <v>2</v>
      </c>
      <c r="N44" s="1">
        <v>2</v>
      </c>
      <c r="O44" s="1">
        <v>5</v>
      </c>
      <c r="P44" s="1">
        <v>3</v>
      </c>
      <c r="Q44" s="1">
        <v>2</v>
      </c>
      <c r="R44" s="1">
        <v>4</v>
      </c>
      <c r="S44" s="1">
        <v>5</v>
      </c>
      <c r="T44" s="1">
        <v>2</v>
      </c>
      <c r="U44" s="1">
        <v>0</v>
      </c>
      <c r="V44" s="1">
        <v>2</v>
      </c>
      <c r="W44" s="1">
        <v>4</v>
      </c>
      <c r="X44" s="1">
        <v>5</v>
      </c>
      <c r="Y44" s="9">
        <v>2</v>
      </c>
      <c r="Z44" s="26"/>
      <c r="AA44" s="11">
        <f t="shared" si="6"/>
        <v>2</v>
      </c>
      <c r="AB44" s="11">
        <f t="shared" si="7"/>
        <v>4</v>
      </c>
      <c r="AC44" s="12">
        <f t="shared" si="8"/>
        <v>7.154648767857287</v>
      </c>
      <c r="AD44" s="12">
        <f t="shared" si="9"/>
        <v>9.654648767857287</v>
      </c>
      <c r="AE44" s="12">
        <f t="shared" si="10"/>
        <v>11.808031558224252</v>
      </c>
      <c r="AF44" s="12">
        <f t="shared" si="11"/>
        <v>12.968589979927877</v>
      </c>
      <c r="AG44" s="12">
        <f t="shared" si="12"/>
        <v>14.393418728359967</v>
      </c>
      <c r="AH44" s="12">
        <f t="shared" si="13"/>
        <v>15.060085395026633</v>
      </c>
      <c r="AI44" s="12">
        <f t="shared" si="14"/>
        <v>15.69101514859809</v>
      </c>
      <c r="AJ44" s="12">
        <f t="shared" si="15"/>
        <v>17.196165126917997</v>
      </c>
      <c r="AK44" s="12">
        <f t="shared" si="16"/>
        <v>18.063359605871661</v>
      </c>
      <c r="AL44" s="12">
        <f t="shared" si="17"/>
        <v>18.62124549717392</v>
      </c>
      <c r="AM44" s="12">
        <f t="shared" si="18"/>
        <v>19.702198114883199</v>
      </c>
      <c r="AN44" s="12">
        <f t="shared" si="19"/>
        <v>21.015445790069165</v>
      </c>
      <c r="AO44" s="12">
        <f t="shared" si="20"/>
        <v>21.527361839688798</v>
      </c>
      <c r="AP44" s="12">
        <f t="shared" si="21"/>
        <v>21.527361839688798</v>
      </c>
      <c r="AQ44" s="12">
        <f t="shared" si="22"/>
        <v>22.016662923925249</v>
      </c>
      <c r="AR44" s="12">
        <f t="shared" si="23"/>
        <v>22.975912790197775</v>
      </c>
      <c r="AS44" s="12">
        <f t="shared" si="24"/>
        <v>24.152957357030967</v>
      </c>
      <c r="AT44" s="12">
        <f t="shared" si="25"/>
        <v>24.615713783350486</v>
      </c>
    </row>
    <row r="45" spans="1:122" x14ac:dyDescent="0.25">
      <c r="A45" s="45">
        <v>15</v>
      </c>
      <c r="B45" s="40" t="s">
        <v>22</v>
      </c>
      <c r="C45" s="1" t="s">
        <v>4</v>
      </c>
      <c r="D45" s="1">
        <v>2</v>
      </c>
      <c r="E45" s="5">
        <v>487000</v>
      </c>
      <c r="F45" s="8">
        <v>5</v>
      </c>
      <c r="G45" s="1">
        <v>5</v>
      </c>
      <c r="H45" s="1">
        <v>5</v>
      </c>
      <c r="I45" s="1">
        <v>5</v>
      </c>
      <c r="J45" s="1">
        <v>4</v>
      </c>
      <c r="K45" s="1">
        <v>5</v>
      </c>
      <c r="L45" s="1">
        <v>4</v>
      </c>
      <c r="M45" s="1">
        <v>5</v>
      </c>
      <c r="N45" s="1">
        <v>5</v>
      </c>
      <c r="O45" s="1">
        <v>5</v>
      </c>
      <c r="P45" s="1">
        <v>4</v>
      </c>
      <c r="Q45" s="1">
        <v>5</v>
      </c>
      <c r="R45" s="1">
        <v>3</v>
      </c>
      <c r="S45" s="1">
        <v>3</v>
      </c>
      <c r="T45" s="1">
        <v>3</v>
      </c>
      <c r="U45" s="1">
        <v>5</v>
      </c>
      <c r="V45" s="1">
        <v>5</v>
      </c>
      <c r="W45" s="1">
        <v>5</v>
      </c>
      <c r="X45" s="1">
        <v>5</v>
      </c>
      <c r="Y45" s="9">
        <v>3</v>
      </c>
      <c r="Z45" s="26"/>
      <c r="AA45" s="11">
        <f t="shared" si="6"/>
        <v>5</v>
      </c>
      <c r="AB45" s="11">
        <f t="shared" si="7"/>
        <v>10</v>
      </c>
      <c r="AC45" s="12">
        <f t="shared" si="8"/>
        <v>13.154648767857287</v>
      </c>
      <c r="AD45" s="12">
        <f t="shared" si="9"/>
        <v>15.654648767857287</v>
      </c>
      <c r="AE45" s="12">
        <f t="shared" si="10"/>
        <v>17.37735500015086</v>
      </c>
      <c r="AF45" s="12">
        <f t="shared" si="11"/>
        <v>19.311619036323567</v>
      </c>
      <c r="AG45" s="12">
        <f t="shared" si="12"/>
        <v>20.736447784755654</v>
      </c>
      <c r="AH45" s="12">
        <f t="shared" si="13"/>
        <v>22.403114451422322</v>
      </c>
      <c r="AI45" s="12">
        <f t="shared" si="14"/>
        <v>23.980438835350967</v>
      </c>
      <c r="AJ45" s="12">
        <f t="shared" si="15"/>
        <v>25.485588813670873</v>
      </c>
      <c r="AK45" s="12">
        <f t="shared" si="16"/>
        <v>26.641848118942423</v>
      </c>
      <c r="AL45" s="12">
        <f t="shared" si="17"/>
        <v>28.036562847198073</v>
      </c>
      <c r="AM45" s="12">
        <f t="shared" si="18"/>
        <v>28.847277310480031</v>
      </c>
      <c r="AN45" s="12">
        <f t="shared" si="19"/>
        <v>29.635225915591612</v>
      </c>
      <c r="AO45" s="12">
        <f t="shared" si="20"/>
        <v>30.403099990021058</v>
      </c>
      <c r="AP45" s="12">
        <f t="shared" si="21"/>
        <v>31.653099990021058</v>
      </c>
      <c r="AQ45" s="12">
        <f t="shared" si="22"/>
        <v>32.876352700612188</v>
      </c>
      <c r="AR45" s="12">
        <f t="shared" si="23"/>
        <v>34.075415033452842</v>
      </c>
      <c r="AS45" s="12">
        <f t="shared" si="24"/>
        <v>35.252459600286031</v>
      </c>
      <c r="AT45" s="12">
        <f t="shared" si="25"/>
        <v>35.946594239765311</v>
      </c>
    </row>
    <row r="46" spans="1:122" x14ac:dyDescent="0.25">
      <c r="A46" s="45"/>
      <c r="B46" s="40"/>
      <c r="C46" s="1" t="s">
        <v>5</v>
      </c>
      <c r="D46" s="1">
        <v>1</v>
      </c>
      <c r="E46" s="5">
        <v>22300000</v>
      </c>
      <c r="F46" s="8">
        <v>5</v>
      </c>
      <c r="G46" s="1">
        <v>5</v>
      </c>
      <c r="H46" s="1">
        <v>5</v>
      </c>
      <c r="I46" s="1">
        <v>5</v>
      </c>
      <c r="J46" s="1">
        <v>3</v>
      </c>
      <c r="K46" s="1">
        <v>3</v>
      </c>
      <c r="L46" s="1">
        <v>5</v>
      </c>
      <c r="M46" s="1">
        <v>5</v>
      </c>
      <c r="N46" s="1">
        <v>3</v>
      </c>
      <c r="O46" s="1">
        <v>4</v>
      </c>
      <c r="P46" s="1">
        <v>5</v>
      </c>
      <c r="Q46" s="1">
        <v>2</v>
      </c>
      <c r="R46" s="1">
        <v>4</v>
      </c>
      <c r="S46" s="1">
        <v>4</v>
      </c>
      <c r="T46" s="1">
        <v>5</v>
      </c>
      <c r="U46" s="1">
        <v>5</v>
      </c>
      <c r="V46" s="1">
        <v>4</v>
      </c>
      <c r="W46" s="1">
        <v>4</v>
      </c>
      <c r="X46" s="1">
        <v>0</v>
      </c>
      <c r="Y46" s="9">
        <v>5</v>
      </c>
      <c r="Z46" s="26"/>
      <c r="AA46" s="11">
        <f t="shared" si="6"/>
        <v>5</v>
      </c>
      <c r="AB46" s="11">
        <f t="shared" si="7"/>
        <v>10</v>
      </c>
      <c r="AC46" s="12">
        <f t="shared" si="8"/>
        <v>13.154648767857287</v>
      </c>
      <c r="AD46" s="12">
        <f t="shared" si="9"/>
        <v>15.654648767857287</v>
      </c>
      <c r="AE46" s="12">
        <f t="shared" si="10"/>
        <v>16.946678442077467</v>
      </c>
      <c r="AF46" s="12">
        <f t="shared" si="11"/>
        <v>18.10723686378109</v>
      </c>
      <c r="AG46" s="12">
        <f t="shared" si="12"/>
        <v>19.8882727993212</v>
      </c>
      <c r="AH46" s="12">
        <f t="shared" si="13"/>
        <v>21.554939465987868</v>
      </c>
      <c r="AI46" s="12">
        <f t="shared" si="14"/>
        <v>22.501334096345055</v>
      </c>
      <c r="AJ46" s="12">
        <f t="shared" si="15"/>
        <v>23.70545407900098</v>
      </c>
      <c r="AK46" s="12">
        <f t="shared" si="16"/>
        <v>25.150778210590417</v>
      </c>
      <c r="AL46" s="12">
        <f t="shared" si="17"/>
        <v>25.708664101892676</v>
      </c>
      <c r="AM46" s="12">
        <f t="shared" si="18"/>
        <v>26.789616719601955</v>
      </c>
      <c r="AN46" s="12">
        <f t="shared" si="19"/>
        <v>27.840214859750731</v>
      </c>
      <c r="AO46" s="12">
        <f t="shared" si="20"/>
        <v>29.120004983799809</v>
      </c>
      <c r="AP46" s="12">
        <f t="shared" si="21"/>
        <v>30.370004983799809</v>
      </c>
      <c r="AQ46" s="12">
        <f t="shared" si="22"/>
        <v>31.348607152272713</v>
      </c>
      <c r="AR46" s="12">
        <f t="shared" si="23"/>
        <v>32.307857018545242</v>
      </c>
      <c r="AS46" s="12">
        <f t="shared" si="24"/>
        <v>32.307857018545242</v>
      </c>
      <c r="AT46" s="12">
        <f t="shared" si="25"/>
        <v>33.464748084344038</v>
      </c>
    </row>
    <row r="47" spans="1:122" x14ac:dyDescent="0.25">
      <c r="A47" s="45"/>
      <c r="B47" s="40"/>
      <c r="C47" s="1" t="s">
        <v>6</v>
      </c>
      <c r="D47" s="1">
        <v>4</v>
      </c>
      <c r="E47" s="5">
        <v>11300000</v>
      </c>
      <c r="F47" s="8">
        <v>4</v>
      </c>
      <c r="G47" s="1">
        <v>3</v>
      </c>
      <c r="H47" s="1">
        <v>5</v>
      </c>
      <c r="I47" s="1">
        <v>5</v>
      </c>
      <c r="J47" s="1">
        <v>5</v>
      </c>
      <c r="K47" s="1">
        <v>0</v>
      </c>
      <c r="L47" s="1">
        <v>5</v>
      </c>
      <c r="M47" s="1">
        <v>3</v>
      </c>
      <c r="N47" s="1">
        <v>3</v>
      </c>
      <c r="O47" s="1">
        <v>3</v>
      </c>
      <c r="P47" s="1">
        <v>1</v>
      </c>
      <c r="Q47" s="1">
        <v>0</v>
      </c>
      <c r="R47" s="1">
        <v>3</v>
      </c>
      <c r="S47" s="1">
        <v>3</v>
      </c>
      <c r="T47" s="1">
        <v>5</v>
      </c>
      <c r="U47" s="1">
        <v>5</v>
      </c>
      <c r="V47" s="1">
        <v>0</v>
      </c>
      <c r="W47" s="1">
        <v>5</v>
      </c>
      <c r="X47" s="1">
        <v>0</v>
      </c>
      <c r="Y47" s="9">
        <v>2</v>
      </c>
      <c r="Z47" s="26"/>
      <c r="AA47" s="11">
        <f t="shared" si="6"/>
        <v>4</v>
      </c>
      <c r="AB47" s="11">
        <f t="shared" si="7"/>
        <v>7</v>
      </c>
      <c r="AC47" s="12">
        <f t="shared" si="8"/>
        <v>10.154648767857287</v>
      </c>
      <c r="AD47" s="12">
        <f t="shared" si="9"/>
        <v>12.654648767857287</v>
      </c>
      <c r="AE47" s="12">
        <f t="shared" si="10"/>
        <v>14.808031558224252</v>
      </c>
      <c r="AF47" s="12">
        <f t="shared" si="11"/>
        <v>14.808031558224252</v>
      </c>
      <c r="AG47" s="12">
        <f t="shared" si="12"/>
        <v>16.589067493764365</v>
      </c>
      <c r="AH47" s="12">
        <f t="shared" si="13"/>
        <v>17.589067493764365</v>
      </c>
      <c r="AI47" s="12">
        <f t="shared" si="14"/>
        <v>18.535462124121551</v>
      </c>
      <c r="AJ47" s="12">
        <f t="shared" si="15"/>
        <v>19.438552111113495</v>
      </c>
      <c r="AK47" s="12">
        <f t="shared" si="16"/>
        <v>19.727616937431382</v>
      </c>
      <c r="AL47" s="12">
        <f t="shared" si="17"/>
        <v>19.727616937431382</v>
      </c>
      <c r="AM47" s="12">
        <f t="shared" si="18"/>
        <v>20.538331400713339</v>
      </c>
      <c r="AN47" s="12">
        <f t="shared" si="19"/>
        <v>21.32628000582492</v>
      </c>
      <c r="AO47" s="12">
        <f t="shared" si="20"/>
        <v>22.606070129873999</v>
      </c>
      <c r="AP47" s="12">
        <f t="shared" si="21"/>
        <v>23.856070129873999</v>
      </c>
      <c r="AQ47" s="12">
        <f t="shared" si="22"/>
        <v>23.856070129873999</v>
      </c>
      <c r="AR47" s="12">
        <f t="shared" si="23"/>
        <v>25.055132462714656</v>
      </c>
      <c r="AS47" s="12">
        <f t="shared" si="24"/>
        <v>25.055132462714656</v>
      </c>
      <c r="AT47" s="12">
        <f t="shared" si="25"/>
        <v>25.517888889034175</v>
      </c>
    </row>
    <row r="48" spans="1:122" x14ac:dyDescent="0.25">
      <c r="A48" s="45">
        <v>16</v>
      </c>
      <c r="B48" s="40" t="s">
        <v>23</v>
      </c>
      <c r="C48" s="1" t="s">
        <v>4</v>
      </c>
      <c r="D48" s="1">
        <v>1</v>
      </c>
      <c r="E48" s="5">
        <v>101000000</v>
      </c>
      <c r="F48" s="8">
        <v>5</v>
      </c>
      <c r="G48" s="1">
        <v>5</v>
      </c>
      <c r="H48" s="1">
        <v>5</v>
      </c>
      <c r="I48" s="1">
        <v>5</v>
      </c>
      <c r="J48" s="1">
        <v>5</v>
      </c>
      <c r="K48" s="1">
        <v>5</v>
      </c>
      <c r="L48" s="1">
        <v>5</v>
      </c>
      <c r="M48" s="1">
        <v>5</v>
      </c>
      <c r="N48" s="1">
        <v>5</v>
      </c>
      <c r="O48" s="1">
        <v>5</v>
      </c>
      <c r="P48" s="1">
        <v>5</v>
      </c>
      <c r="Q48" s="1">
        <v>5</v>
      </c>
      <c r="R48" s="1">
        <v>5</v>
      </c>
      <c r="S48" s="1">
        <v>3</v>
      </c>
      <c r="T48" s="1">
        <v>5</v>
      </c>
      <c r="U48" s="1">
        <v>5</v>
      </c>
      <c r="V48" s="1">
        <v>5</v>
      </c>
      <c r="W48" s="1">
        <v>5</v>
      </c>
      <c r="X48" s="1">
        <v>5</v>
      </c>
      <c r="Y48" s="9">
        <v>5</v>
      </c>
      <c r="Z48" s="26"/>
      <c r="AA48" s="11">
        <f t="shared" si="6"/>
        <v>5</v>
      </c>
      <c r="AB48" s="11">
        <f t="shared" si="7"/>
        <v>10</v>
      </c>
      <c r="AC48" s="12">
        <f t="shared" si="8"/>
        <v>13.154648767857287</v>
      </c>
      <c r="AD48" s="12">
        <f t="shared" si="9"/>
        <v>15.654648767857287</v>
      </c>
      <c r="AE48" s="12">
        <f t="shared" si="10"/>
        <v>17.808031558224251</v>
      </c>
      <c r="AF48" s="12">
        <f t="shared" si="11"/>
        <v>19.742295594396957</v>
      </c>
      <c r="AG48" s="12">
        <f t="shared" si="12"/>
        <v>21.523331529937067</v>
      </c>
      <c r="AH48" s="12">
        <f t="shared" si="13"/>
        <v>23.189998196603735</v>
      </c>
      <c r="AI48" s="12">
        <f t="shared" si="14"/>
        <v>24.76732258053238</v>
      </c>
      <c r="AJ48" s="12">
        <f t="shared" si="15"/>
        <v>26.272472558852286</v>
      </c>
      <c r="AK48" s="12">
        <f t="shared" si="16"/>
        <v>27.717796690441723</v>
      </c>
      <c r="AL48" s="12">
        <f t="shared" si="17"/>
        <v>29.112511418697373</v>
      </c>
      <c r="AM48" s="12">
        <f t="shared" si="18"/>
        <v>30.46370219083397</v>
      </c>
      <c r="AN48" s="12">
        <f t="shared" si="19"/>
        <v>31.251650795945551</v>
      </c>
      <c r="AO48" s="12">
        <f t="shared" si="20"/>
        <v>32.53144091999463</v>
      </c>
      <c r="AP48" s="12">
        <f t="shared" si="21"/>
        <v>33.78144091999463</v>
      </c>
      <c r="AQ48" s="12">
        <f t="shared" si="22"/>
        <v>35.004693630585763</v>
      </c>
      <c r="AR48" s="12">
        <f t="shared" si="23"/>
        <v>36.203755963426417</v>
      </c>
      <c r="AS48" s="12">
        <f t="shared" si="24"/>
        <v>37.380800530259606</v>
      </c>
      <c r="AT48" s="12">
        <f t="shared" si="25"/>
        <v>38.537691596058401</v>
      </c>
    </row>
    <row r="49" spans="1:46" x14ac:dyDescent="0.25">
      <c r="A49" s="45"/>
      <c r="B49" s="40"/>
      <c r="C49" s="1" t="s">
        <v>5</v>
      </c>
      <c r="D49" s="1">
        <v>1</v>
      </c>
      <c r="E49" s="5">
        <v>34900000</v>
      </c>
      <c r="F49" s="8">
        <v>5</v>
      </c>
      <c r="G49" s="1">
        <v>5</v>
      </c>
      <c r="H49" s="1">
        <v>5</v>
      </c>
      <c r="I49" s="1">
        <v>5</v>
      </c>
      <c r="J49" s="1">
        <v>5</v>
      </c>
      <c r="K49" s="1">
        <v>5</v>
      </c>
      <c r="L49" s="1">
        <v>5</v>
      </c>
      <c r="M49" s="1">
        <v>4</v>
      </c>
      <c r="N49" s="1">
        <v>5</v>
      </c>
      <c r="O49" s="1">
        <v>5</v>
      </c>
      <c r="P49" s="1">
        <v>5</v>
      </c>
      <c r="Q49" s="1">
        <v>5</v>
      </c>
      <c r="R49" s="1">
        <v>3</v>
      </c>
      <c r="S49" s="1">
        <v>0</v>
      </c>
      <c r="T49" s="1">
        <v>0</v>
      </c>
      <c r="U49" s="1">
        <v>5</v>
      </c>
      <c r="V49" s="1">
        <v>5</v>
      </c>
      <c r="W49" s="1">
        <v>5</v>
      </c>
      <c r="X49" s="1">
        <v>5</v>
      </c>
      <c r="Y49" s="9">
        <v>5</v>
      </c>
      <c r="Z49" s="26"/>
      <c r="AA49" s="11">
        <f t="shared" si="6"/>
        <v>5</v>
      </c>
      <c r="AB49" s="11">
        <f t="shared" si="7"/>
        <v>10</v>
      </c>
      <c r="AC49" s="12">
        <f t="shared" si="8"/>
        <v>13.154648767857287</v>
      </c>
      <c r="AD49" s="12">
        <f t="shared" si="9"/>
        <v>15.654648767857287</v>
      </c>
      <c r="AE49" s="12">
        <f t="shared" si="10"/>
        <v>17.808031558224251</v>
      </c>
      <c r="AF49" s="12">
        <f t="shared" si="11"/>
        <v>19.742295594396957</v>
      </c>
      <c r="AG49" s="12">
        <f t="shared" si="12"/>
        <v>21.523331529937067</v>
      </c>
      <c r="AH49" s="12">
        <f t="shared" si="13"/>
        <v>22.856664863270399</v>
      </c>
      <c r="AI49" s="12">
        <f t="shared" si="14"/>
        <v>24.433989247199044</v>
      </c>
      <c r="AJ49" s="12">
        <f t="shared" si="15"/>
        <v>25.93913922551895</v>
      </c>
      <c r="AK49" s="12">
        <f t="shared" si="16"/>
        <v>27.384463357108388</v>
      </c>
      <c r="AL49" s="12">
        <f t="shared" si="17"/>
        <v>28.779178085364038</v>
      </c>
      <c r="AM49" s="12">
        <f t="shared" si="18"/>
        <v>29.589892548645995</v>
      </c>
      <c r="AN49" s="12">
        <f t="shared" si="19"/>
        <v>29.589892548645995</v>
      </c>
      <c r="AO49" s="12">
        <f t="shared" si="20"/>
        <v>29.589892548645995</v>
      </c>
      <c r="AP49" s="12">
        <f t="shared" si="21"/>
        <v>30.839892548645995</v>
      </c>
      <c r="AQ49" s="12">
        <f t="shared" si="22"/>
        <v>32.063145259237125</v>
      </c>
      <c r="AR49" s="12">
        <f t="shared" si="23"/>
        <v>33.262207592077779</v>
      </c>
      <c r="AS49" s="12">
        <f t="shared" si="24"/>
        <v>34.439252158910968</v>
      </c>
      <c r="AT49" s="12">
        <f t="shared" si="25"/>
        <v>35.596143224709763</v>
      </c>
    </row>
    <row r="50" spans="1:46" x14ac:dyDescent="0.25">
      <c r="A50" s="45"/>
      <c r="B50" s="40"/>
      <c r="C50" s="1" t="s">
        <v>6</v>
      </c>
      <c r="D50" s="1">
        <v>1</v>
      </c>
      <c r="E50" s="5">
        <v>16800000</v>
      </c>
      <c r="F50" s="8">
        <v>5</v>
      </c>
      <c r="G50" s="1">
        <v>5</v>
      </c>
      <c r="H50" s="1">
        <v>5</v>
      </c>
      <c r="I50" s="1">
        <v>5</v>
      </c>
      <c r="J50" s="1">
        <v>5</v>
      </c>
      <c r="K50" s="1">
        <v>0</v>
      </c>
      <c r="L50" s="1">
        <v>5</v>
      </c>
      <c r="M50" s="1">
        <v>5</v>
      </c>
      <c r="N50" s="1">
        <v>5</v>
      </c>
      <c r="O50" s="1">
        <v>5</v>
      </c>
      <c r="P50" s="1">
        <v>5</v>
      </c>
      <c r="Q50" s="1">
        <v>5</v>
      </c>
      <c r="R50" s="1">
        <v>5</v>
      </c>
      <c r="S50" s="1">
        <v>5</v>
      </c>
      <c r="T50" s="1">
        <v>5</v>
      </c>
      <c r="U50" s="1">
        <v>5</v>
      </c>
      <c r="V50" s="1">
        <v>5</v>
      </c>
      <c r="W50" s="1">
        <v>5</v>
      </c>
      <c r="X50" s="1">
        <v>5</v>
      </c>
      <c r="Y50" s="9">
        <v>5</v>
      </c>
      <c r="Z50" s="26"/>
      <c r="AA50" s="11">
        <f t="shared" si="6"/>
        <v>5</v>
      </c>
      <c r="AB50" s="11">
        <f t="shared" si="7"/>
        <v>10</v>
      </c>
      <c r="AC50" s="12">
        <f t="shared" si="8"/>
        <v>13.154648767857287</v>
      </c>
      <c r="AD50" s="12">
        <f t="shared" si="9"/>
        <v>15.654648767857287</v>
      </c>
      <c r="AE50" s="12">
        <f t="shared" si="10"/>
        <v>17.808031558224251</v>
      </c>
      <c r="AF50" s="12">
        <f t="shared" si="11"/>
        <v>17.808031558224251</v>
      </c>
      <c r="AG50" s="12">
        <f t="shared" si="12"/>
        <v>19.589067493764361</v>
      </c>
      <c r="AH50" s="12">
        <f t="shared" si="13"/>
        <v>21.255734160431029</v>
      </c>
      <c r="AI50" s="12">
        <f t="shared" si="14"/>
        <v>22.833058544359673</v>
      </c>
      <c r="AJ50" s="12">
        <f t="shared" si="15"/>
        <v>24.338208522679579</v>
      </c>
      <c r="AK50" s="12">
        <f t="shared" si="16"/>
        <v>25.783532654269017</v>
      </c>
      <c r="AL50" s="12">
        <f t="shared" si="17"/>
        <v>27.178247382524667</v>
      </c>
      <c r="AM50" s="12">
        <f t="shared" si="18"/>
        <v>28.529438154661264</v>
      </c>
      <c r="AN50" s="12">
        <f t="shared" si="19"/>
        <v>29.84268582984723</v>
      </c>
      <c r="AO50" s="12">
        <f t="shared" si="20"/>
        <v>31.122475953896309</v>
      </c>
      <c r="AP50" s="12">
        <f t="shared" si="21"/>
        <v>32.372475953896313</v>
      </c>
      <c r="AQ50" s="12">
        <f t="shared" si="22"/>
        <v>33.595728664487446</v>
      </c>
      <c r="AR50" s="12">
        <f t="shared" si="23"/>
        <v>34.7947909973281</v>
      </c>
      <c r="AS50" s="12">
        <f t="shared" si="24"/>
        <v>35.971835564161289</v>
      </c>
      <c r="AT50" s="12">
        <f t="shared" si="25"/>
        <v>37.128726629960084</v>
      </c>
    </row>
    <row r="51" spans="1:46" x14ac:dyDescent="0.25">
      <c r="A51" s="45">
        <v>17</v>
      </c>
      <c r="B51" s="40" t="s">
        <v>24</v>
      </c>
      <c r="C51" s="1" t="s">
        <v>4</v>
      </c>
      <c r="D51" s="1">
        <v>1</v>
      </c>
      <c r="E51" s="5">
        <v>99200</v>
      </c>
      <c r="F51" s="8">
        <v>5</v>
      </c>
      <c r="G51" s="1">
        <v>5</v>
      </c>
      <c r="H51" s="1">
        <v>5</v>
      </c>
      <c r="I51" s="1">
        <v>4</v>
      </c>
      <c r="J51" s="1">
        <v>5</v>
      </c>
      <c r="K51" s="1">
        <v>5</v>
      </c>
      <c r="L51" s="1">
        <v>4</v>
      </c>
      <c r="M51" s="1">
        <v>5</v>
      </c>
      <c r="N51" s="1">
        <v>5</v>
      </c>
      <c r="O51" s="1">
        <v>5</v>
      </c>
      <c r="P51" s="1">
        <v>5</v>
      </c>
      <c r="Q51" s="1">
        <v>3</v>
      </c>
      <c r="R51" s="1">
        <v>5</v>
      </c>
      <c r="S51" s="1">
        <v>2</v>
      </c>
      <c r="T51" s="1">
        <v>5</v>
      </c>
      <c r="U51" s="1">
        <v>2</v>
      </c>
      <c r="V51" s="1">
        <v>5</v>
      </c>
      <c r="W51" s="1">
        <v>3</v>
      </c>
      <c r="X51" s="1">
        <v>3</v>
      </c>
      <c r="Y51" s="9">
        <v>1</v>
      </c>
      <c r="Z51" s="26"/>
      <c r="AA51" s="11">
        <f t="shared" si="6"/>
        <v>5</v>
      </c>
      <c r="AB51" s="11">
        <f t="shared" si="7"/>
        <v>10</v>
      </c>
      <c r="AC51" s="12">
        <f t="shared" si="8"/>
        <v>13.154648767857287</v>
      </c>
      <c r="AD51" s="12">
        <f t="shared" si="9"/>
        <v>15.154648767857287</v>
      </c>
      <c r="AE51" s="12">
        <f t="shared" si="10"/>
        <v>17.308031558224251</v>
      </c>
      <c r="AF51" s="12">
        <f t="shared" si="11"/>
        <v>19.242295594396957</v>
      </c>
      <c r="AG51" s="12">
        <f t="shared" si="12"/>
        <v>20.667124342829045</v>
      </c>
      <c r="AH51" s="12">
        <f t="shared" si="13"/>
        <v>22.333791009495712</v>
      </c>
      <c r="AI51" s="12">
        <f t="shared" si="14"/>
        <v>23.911115393424357</v>
      </c>
      <c r="AJ51" s="12">
        <f t="shared" si="15"/>
        <v>25.416265371744263</v>
      </c>
      <c r="AK51" s="12">
        <f t="shared" si="16"/>
        <v>26.861589503333704</v>
      </c>
      <c r="AL51" s="12">
        <f t="shared" si="17"/>
        <v>27.698418340287095</v>
      </c>
      <c r="AM51" s="12">
        <f t="shared" si="18"/>
        <v>29.049609112423692</v>
      </c>
      <c r="AN51" s="12">
        <f t="shared" si="19"/>
        <v>29.574908182498078</v>
      </c>
      <c r="AO51" s="12">
        <f t="shared" si="20"/>
        <v>30.854698306547157</v>
      </c>
      <c r="AP51" s="12">
        <f t="shared" si="21"/>
        <v>31.354698306547157</v>
      </c>
      <c r="AQ51" s="12">
        <f t="shared" si="22"/>
        <v>32.57795101713829</v>
      </c>
      <c r="AR51" s="12">
        <f t="shared" si="23"/>
        <v>33.297388416842686</v>
      </c>
      <c r="AS51" s="12">
        <f t="shared" si="24"/>
        <v>34.003615156942601</v>
      </c>
      <c r="AT51" s="12">
        <f t="shared" si="25"/>
        <v>34.234993370102359</v>
      </c>
    </row>
    <row r="52" spans="1:46" x14ac:dyDescent="0.25">
      <c r="A52" s="45"/>
      <c r="B52" s="40"/>
      <c r="C52" s="1" t="s">
        <v>5</v>
      </c>
      <c r="D52" s="1">
        <v>1</v>
      </c>
      <c r="E52" s="5">
        <v>331000</v>
      </c>
      <c r="F52" s="8">
        <v>5</v>
      </c>
      <c r="G52" s="1">
        <v>5</v>
      </c>
      <c r="H52" s="1">
        <v>5</v>
      </c>
      <c r="I52" s="1">
        <v>5</v>
      </c>
      <c r="J52" s="1">
        <v>0</v>
      </c>
      <c r="K52" s="1">
        <v>5</v>
      </c>
      <c r="L52" s="1">
        <v>5</v>
      </c>
      <c r="M52" s="1">
        <v>5</v>
      </c>
      <c r="N52" s="1">
        <v>5</v>
      </c>
      <c r="O52" s="1">
        <v>3</v>
      </c>
      <c r="P52" s="1">
        <v>5</v>
      </c>
      <c r="Q52" s="1">
        <v>5</v>
      </c>
      <c r="R52" s="1">
        <v>0</v>
      </c>
      <c r="S52" s="1">
        <v>2</v>
      </c>
      <c r="T52" s="1">
        <v>5</v>
      </c>
      <c r="U52" s="1">
        <v>4</v>
      </c>
      <c r="V52" s="1">
        <v>3</v>
      </c>
      <c r="W52" s="1">
        <v>3</v>
      </c>
      <c r="X52" s="1">
        <v>3</v>
      </c>
      <c r="Y52" s="9">
        <v>5</v>
      </c>
      <c r="Z52" s="26"/>
      <c r="AA52" s="11">
        <f t="shared" si="6"/>
        <v>5</v>
      </c>
      <c r="AB52" s="11">
        <f t="shared" si="7"/>
        <v>10</v>
      </c>
      <c r="AC52" s="12">
        <f t="shared" si="8"/>
        <v>13.154648767857287</v>
      </c>
      <c r="AD52" s="12">
        <f t="shared" si="9"/>
        <v>15.654648767857287</v>
      </c>
      <c r="AE52" s="12">
        <f t="shared" si="10"/>
        <v>15.654648767857287</v>
      </c>
      <c r="AF52" s="12">
        <f t="shared" si="11"/>
        <v>17.588912804029995</v>
      </c>
      <c r="AG52" s="12">
        <f t="shared" si="12"/>
        <v>19.369948739570106</v>
      </c>
      <c r="AH52" s="12">
        <f t="shared" si="13"/>
        <v>21.036615406236773</v>
      </c>
      <c r="AI52" s="12">
        <f t="shared" si="14"/>
        <v>22.613939790165418</v>
      </c>
      <c r="AJ52" s="12">
        <f t="shared" si="15"/>
        <v>23.517029777157362</v>
      </c>
      <c r="AK52" s="12">
        <f t="shared" si="16"/>
        <v>24.962353908746799</v>
      </c>
      <c r="AL52" s="12">
        <f t="shared" si="17"/>
        <v>26.357068637002449</v>
      </c>
      <c r="AM52" s="12">
        <f t="shared" si="18"/>
        <v>26.357068637002449</v>
      </c>
      <c r="AN52" s="12">
        <f t="shared" si="19"/>
        <v>26.882367707076835</v>
      </c>
      <c r="AO52" s="12">
        <f t="shared" si="20"/>
        <v>28.162157831125914</v>
      </c>
      <c r="AP52" s="12">
        <f t="shared" si="21"/>
        <v>29.162157831125914</v>
      </c>
      <c r="AQ52" s="12">
        <f t="shared" si="22"/>
        <v>29.896109457480591</v>
      </c>
      <c r="AR52" s="12">
        <f t="shared" si="23"/>
        <v>30.615546857184984</v>
      </c>
      <c r="AS52" s="12">
        <f t="shared" si="24"/>
        <v>31.321773597284899</v>
      </c>
      <c r="AT52" s="12">
        <f t="shared" si="25"/>
        <v>32.478664663083698</v>
      </c>
    </row>
    <row r="53" spans="1:46" x14ac:dyDescent="0.25">
      <c r="A53" s="45"/>
      <c r="B53" s="40"/>
      <c r="C53" s="1" t="s">
        <v>6</v>
      </c>
      <c r="D53" s="1">
        <v>1</v>
      </c>
      <c r="E53" s="5">
        <v>24400000</v>
      </c>
      <c r="F53" s="8">
        <v>5</v>
      </c>
      <c r="G53" s="1">
        <v>5</v>
      </c>
      <c r="H53" s="1">
        <v>3</v>
      </c>
      <c r="I53" s="1">
        <v>5</v>
      </c>
      <c r="J53" s="1">
        <v>5</v>
      </c>
      <c r="K53" s="1">
        <v>5</v>
      </c>
      <c r="L53" s="1">
        <v>5</v>
      </c>
      <c r="M53" s="1">
        <v>2</v>
      </c>
      <c r="N53" s="1">
        <v>2</v>
      </c>
      <c r="O53" s="1">
        <v>5</v>
      </c>
      <c r="P53" s="1">
        <v>0</v>
      </c>
      <c r="Q53" s="1">
        <v>5</v>
      </c>
      <c r="R53" s="1">
        <v>5</v>
      </c>
      <c r="S53" s="1">
        <v>0</v>
      </c>
      <c r="T53" s="1">
        <v>5</v>
      </c>
      <c r="U53" s="1">
        <v>3</v>
      </c>
      <c r="V53" s="1">
        <v>5</v>
      </c>
      <c r="W53" s="1">
        <v>5</v>
      </c>
      <c r="X53" s="1">
        <v>1</v>
      </c>
      <c r="Y53" s="9">
        <v>1</v>
      </c>
      <c r="Z53" s="26"/>
      <c r="AA53" s="11">
        <f t="shared" si="6"/>
        <v>5</v>
      </c>
      <c r="AB53" s="11">
        <f t="shared" si="7"/>
        <v>10</v>
      </c>
      <c r="AC53" s="12">
        <f t="shared" si="8"/>
        <v>11.892789260714371</v>
      </c>
      <c r="AD53" s="12">
        <f t="shared" si="9"/>
        <v>14.392789260714371</v>
      </c>
      <c r="AE53" s="12">
        <f t="shared" si="10"/>
        <v>16.546172051081335</v>
      </c>
      <c r="AF53" s="12">
        <f t="shared" si="11"/>
        <v>18.480436087254041</v>
      </c>
      <c r="AG53" s="12">
        <f t="shared" si="12"/>
        <v>20.261472022794152</v>
      </c>
      <c r="AH53" s="12">
        <f t="shared" si="13"/>
        <v>20.92813868946082</v>
      </c>
      <c r="AI53" s="12">
        <f t="shared" si="14"/>
        <v>21.559068443032277</v>
      </c>
      <c r="AJ53" s="12">
        <f t="shared" si="15"/>
        <v>23.064218421352184</v>
      </c>
      <c r="AK53" s="12">
        <f t="shared" si="16"/>
        <v>23.064218421352184</v>
      </c>
      <c r="AL53" s="12">
        <f t="shared" si="17"/>
        <v>24.458933149607834</v>
      </c>
      <c r="AM53" s="12">
        <f t="shared" si="18"/>
        <v>25.810123921744431</v>
      </c>
      <c r="AN53" s="12">
        <f t="shared" si="19"/>
        <v>25.810123921744431</v>
      </c>
      <c r="AO53" s="12">
        <f t="shared" si="20"/>
        <v>27.08991404579351</v>
      </c>
      <c r="AP53" s="12">
        <f t="shared" si="21"/>
        <v>27.83991404579351</v>
      </c>
      <c r="AQ53" s="12">
        <f t="shared" si="22"/>
        <v>29.063166756384639</v>
      </c>
      <c r="AR53" s="12">
        <f t="shared" si="23"/>
        <v>30.262229089225297</v>
      </c>
      <c r="AS53" s="12">
        <f t="shared" si="24"/>
        <v>30.497638002591934</v>
      </c>
      <c r="AT53" s="12">
        <f t="shared" si="25"/>
        <v>30.729016215751692</v>
      </c>
    </row>
    <row r="54" spans="1:46" x14ac:dyDescent="0.25">
      <c r="A54" s="45">
        <v>18</v>
      </c>
      <c r="B54" s="40" t="s">
        <v>25</v>
      </c>
      <c r="C54" s="1" t="s">
        <v>4</v>
      </c>
      <c r="D54" s="1">
        <v>1</v>
      </c>
      <c r="E54" s="5">
        <v>7140000</v>
      </c>
      <c r="F54" s="8">
        <v>5</v>
      </c>
      <c r="G54" s="1">
        <v>5</v>
      </c>
      <c r="H54" s="1">
        <v>5</v>
      </c>
      <c r="I54" s="1">
        <v>5</v>
      </c>
      <c r="J54" s="1">
        <v>5</v>
      </c>
      <c r="K54" s="1">
        <v>5</v>
      </c>
      <c r="L54" s="1">
        <v>5</v>
      </c>
      <c r="M54" s="1">
        <v>5</v>
      </c>
      <c r="N54" s="1">
        <v>5</v>
      </c>
      <c r="O54" s="1">
        <v>5</v>
      </c>
      <c r="P54" s="1">
        <v>5</v>
      </c>
      <c r="Q54" s="1">
        <v>5</v>
      </c>
      <c r="R54" s="1">
        <v>2</v>
      </c>
      <c r="S54" s="1">
        <v>5</v>
      </c>
      <c r="T54" s="1">
        <v>5</v>
      </c>
      <c r="U54" s="1">
        <v>5</v>
      </c>
      <c r="V54" s="1">
        <v>5</v>
      </c>
      <c r="W54" s="1">
        <v>4</v>
      </c>
      <c r="X54" s="1">
        <v>5</v>
      </c>
      <c r="Y54" s="9">
        <v>5</v>
      </c>
      <c r="Z54" s="26"/>
      <c r="AA54" s="11">
        <f t="shared" si="6"/>
        <v>5</v>
      </c>
      <c r="AB54" s="11">
        <f t="shared" si="7"/>
        <v>10</v>
      </c>
      <c r="AC54" s="12">
        <f t="shared" si="8"/>
        <v>13.154648767857287</v>
      </c>
      <c r="AD54" s="12">
        <f t="shared" si="9"/>
        <v>15.654648767857287</v>
      </c>
      <c r="AE54" s="12">
        <f t="shared" si="10"/>
        <v>17.808031558224251</v>
      </c>
      <c r="AF54" s="12">
        <f t="shared" si="11"/>
        <v>19.742295594396957</v>
      </c>
      <c r="AG54" s="12">
        <f t="shared" si="12"/>
        <v>21.523331529937067</v>
      </c>
      <c r="AH54" s="12">
        <f t="shared" si="13"/>
        <v>23.189998196603735</v>
      </c>
      <c r="AI54" s="12">
        <f t="shared" si="14"/>
        <v>24.76732258053238</v>
      </c>
      <c r="AJ54" s="12">
        <f t="shared" si="15"/>
        <v>26.272472558852286</v>
      </c>
      <c r="AK54" s="12">
        <f t="shared" si="16"/>
        <v>27.717796690441723</v>
      </c>
      <c r="AL54" s="12">
        <f t="shared" si="17"/>
        <v>29.112511418697373</v>
      </c>
      <c r="AM54" s="12">
        <f t="shared" si="18"/>
        <v>29.652987727552013</v>
      </c>
      <c r="AN54" s="12">
        <f t="shared" si="19"/>
        <v>30.966235402737979</v>
      </c>
      <c r="AO54" s="12">
        <f t="shared" si="20"/>
        <v>32.246025526787058</v>
      </c>
      <c r="AP54" s="12">
        <f t="shared" si="21"/>
        <v>33.496025526787058</v>
      </c>
      <c r="AQ54" s="12">
        <f t="shared" si="22"/>
        <v>34.719278237378191</v>
      </c>
      <c r="AR54" s="12">
        <f t="shared" si="23"/>
        <v>35.67852810365072</v>
      </c>
      <c r="AS54" s="12">
        <f t="shared" si="24"/>
        <v>36.855572670483909</v>
      </c>
      <c r="AT54" s="12">
        <f t="shared" si="25"/>
        <v>38.012463736282704</v>
      </c>
    </row>
    <row r="55" spans="1:46" x14ac:dyDescent="0.25">
      <c r="A55" s="45"/>
      <c r="B55" s="40"/>
      <c r="C55" s="1" t="s">
        <v>5</v>
      </c>
      <c r="D55" s="1">
        <v>1</v>
      </c>
      <c r="E55" s="5">
        <v>72400000</v>
      </c>
      <c r="F55" s="8">
        <v>5</v>
      </c>
      <c r="G55" s="1">
        <v>5</v>
      </c>
      <c r="H55" s="1">
        <v>5</v>
      </c>
      <c r="I55" s="1">
        <v>5</v>
      </c>
      <c r="J55" s="1">
        <v>5</v>
      </c>
      <c r="K55" s="1">
        <v>5</v>
      </c>
      <c r="L55" s="1">
        <v>5</v>
      </c>
      <c r="M55" s="1">
        <v>5</v>
      </c>
      <c r="N55" s="1">
        <v>5</v>
      </c>
      <c r="O55" s="1">
        <v>5</v>
      </c>
      <c r="P55" s="1">
        <v>5</v>
      </c>
      <c r="Q55" s="1">
        <v>5</v>
      </c>
      <c r="R55" s="1">
        <v>5</v>
      </c>
      <c r="S55" s="1">
        <v>5</v>
      </c>
      <c r="T55" s="1">
        <v>5</v>
      </c>
      <c r="U55" s="1">
        <v>5</v>
      </c>
      <c r="V55" s="1">
        <v>5</v>
      </c>
      <c r="W55" s="1">
        <v>4</v>
      </c>
      <c r="X55" s="1">
        <v>5</v>
      </c>
      <c r="Y55" s="9">
        <v>5</v>
      </c>
      <c r="Z55" s="26"/>
      <c r="AA55" s="11">
        <f t="shared" si="6"/>
        <v>5</v>
      </c>
      <c r="AB55" s="11">
        <f t="shared" si="7"/>
        <v>10</v>
      </c>
      <c r="AC55" s="12">
        <f t="shared" si="8"/>
        <v>13.154648767857287</v>
      </c>
      <c r="AD55" s="12">
        <f t="shared" si="9"/>
        <v>15.654648767857287</v>
      </c>
      <c r="AE55" s="12">
        <f t="shared" si="10"/>
        <v>17.808031558224251</v>
      </c>
      <c r="AF55" s="12">
        <f t="shared" si="11"/>
        <v>19.742295594396957</v>
      </c>
      <c r="AG55" s="12">
        <f t="shared" si="12"/>
        <v>21.523331529937067</v>
      </c>
      <c r="AH55" s="12">
        <f t="shared" si="13"/>
        <v>23.189998196603735</v>
      </c>
      <c r="AI55" s="12">
        <f t="shared" si="14"/>
        <v>24.76732258053238</v>
      </c>
      <c r="AJ55" s="12">
        <f t="shared" si="15"/>
        <v>26.272472558852286</v>
      </c>
      <c r="AK55" s="12">
        <f t="shared" si="16"/>
        <v>27.717796690441723</v>
      </c>
      <c r="AL55" s="12">
        <f t="shared" si="17"/>
        <v>29.112511418697373</v>
      </c>
      <c r="AM55" s="12">
        <f t="shared" si="18"/>
        <v>30.46370219083397</v>
      </c>
      <c r="AN55" s="12">
        <f t="shared" si="19"/>
        <v>31.776949866019937</v>
      </c>
      <c r="AO55" s="12">
        <f t="shared" si="20"/>
        <v>33.056739990069012</v>
      </c>
      <c r="AP55" s="12">
        <f t="shared" si="21"/>
        <v>34.306739990069012</v>
      </c>
      <c r="AQ55" s="12">
        <f t="shared" si="22"/>
        <v>35.529992700660145</v>
      </c>
      <c r="AR55" s="12">
        <f t="shared" si="23"/>
        <v>36.489242566932674</v>
      </c>
      <c r="AS55" s="12">
        <f t="shared" si="24"/>
        <v>37.666287133765863</v>
      </c>
      <c r="AT55" s="12">
        <f t="shared" si="25"/>
        <v>38.823178199564659</v>
      </c>
    </row>
    <row r="56" spans="1:46" x14ac:dyDescent="0.25">
      <c r="A56" s="45"/>
      <c r="B56" s="40"/>
      <c r="C56" s="1" t="s">
        <v>6</v>
      </c>
      <c r="D56" s="1">
        <v>1</v>
      </c>
      <c r="E56" s="5">
        <v>13200000</v>
      </c>
      <c r="F56" s="8">
        <v>5</v>
      </c>
      <c r="G56" s="1">
        <v>5</v>
      </c>
      <c r="H56" s="1">
        <v>5</v>
      </c>
      <c r="I56" s="1">
        <v>5</v>
      </c>
      <c r="J56" s="1">
        <v>5</v>
      </c>
      <c r="K56" s="1">
        <v>5</v>
      </c>
      <c r="L56" s="1">
        <v>5</v>
      </c>
      <c r="M56" s="1">
        <v>5</v>
      </c>
      <c r="N56" s="1">
        <v>5</v>
      </c>
      <c r="O56" s="1">
        <v>2</v>
      </c>
      <c r="P56" s="1">
        <v>5</v>
      </c>
      <c r="Q56" s="1">
        <v>5</v>
      </c>
      <c r="R56" s="1">
        <v>5</v>
      </c>
      <c r="S56" s="1">
        <v>5</v>
      </c>
      <c r="T56" s="1">
        <v>5</v>
      </c>
      <c r="U56" s="1">
        <v>5</v>
      </c>
      <c r="V56" s="1">
        <v>5</v>
      </c>
      <c r="W56" s="1">
        <v>5</v>
      </c>
      <c r="X56" s="1">
        <v>5</v>
      </c>
      <c r="Y56" s="9">
        <v>5</v>
      </c>
      <c r="Z56" s="26"/>
      <c r="AA56" s="11">
        <f t="shared" si="6"/>
        <v>5</v>
      </c>
      <c r="AB56" s="11">
        <f t="shared" si="7"/>
        <v>10</v>
      </c>
      <c r="AC56" s="12">
        <f t="shared" si="8"/>
        <v>13.154648767857287</v>
      </c>
      <c r="AD56" s="12">
        <f t="shared" si="9"/>
        <v>15.654648767857287</v>
      </c>
      <c r="AE56" s="12">
        <f t="shared" si="10"/>
        <v>17.808031558224251</v>
      </c>
      <c r="AF56" s="12">
        <f t="shared" si="11"/>
        <v>19.742295594396957</v>
      </c>
      <c r="AG56" s="12">
        <f t="shared" si="12"/>
        <v>21.523331529937067</v>
      </c>
      <c r="AH56" s="12">
        <f t="shared" si="13"/>
        <v>23.189998196603735</v>
      </c>
      <c r="AI56" s="12">
        <f t="shared" si="14"/>
        <v>24.76732258053238</v>
      </c>
      <c r="AJ56" s="12">
        <f t="shared" si="15"/>
        <v>25.369382571860342</v>
      </c>
      <c r="AK56" s="12">
        <f t="shared" si="16"/>
        <v>26.814706703449779</v>
      </c>
      <c r="AL56" s="12">
        <f t="shared" si="17"/>
        <v>28.209421431705429</v>
      </c>
      <c r="AM56" s="12">
        <f t="shared" si="18"/>
        <v>29.560612203842027</v>
      </c>
      <c r="AN56" s="12">
        <f t="shared" si="19"/>
        <v>30.873859879027993</v>
      </c>
      <c r="AO56" s="12">
        <f t="shared" si="20"/>
        <v>32.153650003077068</v>
      </c>
      <c r="AP56" s="12">
        <f t="shared" si="21"/>
        <v>33.403650003077068</v>
      </c>
      <c r="AQ56" s="12">
        <f t="shared" si="22"/>
        <v>34.626902713668201</v>
      </c>
      <c r="AR56" s="12">
        <f t="shared" si="23"/>
        <v>35.825965046508855</v>
      </c>
      <c r="AS56" s="12">
        <f t="shared" si="24"/>
        <v>37.003009613342044</v>
      </c>
      <c r="AT56" s="12">
        <f t="shared" si="25"/>
        <v>38.15990067914084</v>
      </c>
    </row>
    <row r="57" spans="1:46" x14ac:dyDescent="0.25">
      <c r="A57" s="45">
        <v>19</v>
      </c>
      <c r="B57" s="40" t="s">
        <v>26</v>
      </c>
      <c r="C57" s="1" t="s">
        <v>4</v>
      </c>
      <c r="D57" s="1">
        <v>1</v>
      </c>
      <c r="E57" s="5">
        <v>2260000</v>
      </c>
      <c r="F57" s="8">
        <v>5</v>
      </c>
      <c r="G57" s="1">
        <v>5</v>
      </c>
      <c r="H57" s="1">
        <v>5</v>
      </c>
      <c r="I57" s="1">
        <v>5</v>
      </c>
      <c r="J57" s="1">
        <v>5</v>
      </c>
      <c r="K57" s="1">
        <v>5</v>
      </c>
      <c r="L57" s="1">
        <v>5</v>
      </c>
      <c r="M57" s="1">
        <v>5</v>
      </c>
      <c r="N57" s="1">
        <v>5</v>
      </c>
      <c r="O57" s="1">
        <v>5</v>
      </c>
      <c r="P57" s="1">
        <v>5</v>
      </c>
      <c r="Q57" s="1">
        <v>5</v>
      </c>
      <c r="R57" s="1">
        <v>5</v>
      </c>
      <c r="S57" s="1">
        <v>5</v>
      </c>
      <c r="T57" s="1">
        <v>5</v>
      </c>
      <c r="U57" s="1">
        <v>5</v>
      </c>
      <c r="V57" s="1">
        <v>5</v>
      </c>
      <c r="W57" s="1">
        <v>5</v>
      </c>
      <c r="X57" s="1">
        <v>5</v>
      </c>
      <c r="Y57" s="9">
        <v>5</v>
      </c>
      <c r="Z57" s="26"/>
      <c r="AA57" s="11">
        <f t="shared" si="6"/>
        <v>5</v>
      </c>
      <c r="AB57" s="11">
        <f t="shared" si="7"/>
        <v>10</v>
      </c>
      <c r="AC57" s="12">
        <f t="shared" si="8"/>
        <v>13.154648767857287</v>
      </c>
      <c r="AD57" s="12">
        <f t="shared" si="9"/>
        <v>15.654648767857287</v>
      </c>
      <c r="AE57" s="12">
        <f t="shared" si="10"/>
        <v>17.808031558224251</v>
      </c>
      <c r="AF57" s="12">
        <f t="shared" si="11"/>
        <v>19.742295594396957</v>
      </c>
      <c r="AG57" s="12">
        <f t="shared" si="12"/>
        <v>21.523331529937067</v>
      </c>
      <c r="AH57" s="12">
        <f t="shared" si="13"/>
        <v>23.189998196603735</v>
      </c>
      <c r="AI57" s="12">
        <f t="shared" si="14"/>
        <v>24.76732258053238</v>
      </c>
      <c r="AJ57" s="12">
        <f t="shared" si="15"/>
        <v>26.272472558852286</v>
      </c>
      <c r="AK57" s="12">
        <f t="shared" si="16"/>
        <v>27.717796690441723</v>
      </c>
      <c r="AL57" s="12">
        <f t="shared" si="17"/>
        <v>29.112511418697373</v>
      </c>
      <c r="AM57" s="12">
        <f t="shared" si="18"/>
        <v>30.46370219083397</v>
      </c>
      <c r="AN57" s="12">
        <f t="shared" si="19"/>
        <v>31.776949866019937</v>
      </c>
      <c r="AO57" s="12">
        <f t="shared" si="20"/>
        <v>33.056739990069012</v>
      </c>
      <c r="AP57" s="12">
        <f t="shared" si="21"/>
        <v>34.306739990069012</v>
      </c>
      <c r="AQ57" s="12">
        <f t="shared" si="22"/>
        <v>35.529992700660145</v>
      </c>
      <c r="AR57" s="12">
        <f t="shared" si="23"/>
        <v>36.729055033500799</v>
      </c>
      <c r="AS57" s="12">
        <f t="shared" si="24"/>
        <v>37.906099600333988</v>
      </c>
      <c r="AT57" s="12">
        <f t="shared" si="25"/>
        <v>39.062990666132784</v>
      </c>
    </row>
    <row r="58" spans="1:46" x14ac:dyDescent="0.25">
      <c r="A58" s="45"/>
      <c r="B58" s="40"/>
      <c r="C58" s="1" t="s">
        <v>5</v>
      </c>
      <c r="D58" s="1">
        <v>1</v>
      </c>
      <c r="E58" s="5">
        <v>820000</v>
      </c>
      <c r="F58" s="8">
        <v>5</v>
      </c>
      <c r="G58" s="1">
        <v>5</v>
      </c>
      <c r="H58" s="1">
        <v>5</v>
      </c>
      <c r="I58" s="1">
        <v>5</v>
      </c>
      <c r="J58" s="1">
        <v>5</v>
      </c>
      <c r="K58" s="1">
        <v>5</v>
      </c>
      <c r="L58" s="1">
        <v>5</v>
      </c>
      <c r="M58" s="1">
        <v>5</v>
      </c>
      <c r="N58" s="1">
        <v>5</v>
      </c>
      <c r="O58" s="1">
        <v>5</v>
      </c>
      <c r="P58" s="1">
        <v>5</v>
      </c>
      <c r="Q58" s="1">
        <v>5</v>
      </c>
      <c r="R58" s="1">
        <v>5</v>
      </c>
      <c r="S58" s="1">
        <v>5</v>
      </c>
      <c r="T58" s="1">
        <v>4</v>
      </c>
      <c r="U58" s="1">
        <v>5</v>
      </c>
      <c r="V58" s="1">
        <v>5</v>
      </c>
      <c r="W58" s="1">
        <v>5</v>
      </c>
      <c r="X58" s="1">
        <v>0</v>
      </c>
      <c r="Y58" s="9">
        <v>5</v>
      </c>
      <c r="Z58" s="26"/>
      <c r="AA58" s="11">
        <f t="shared" si="6"/>
        <v>5</v>
      </c>
      <c r="AB58" s="11">
        <f t="shared" si="7"/>
        <v>10</v>
      </c>
      <c r="AC58" s="12">
        <f t="shared" si="8"/>
        <v>13.154648767857287</v>
      </c>
      <c r="AD58" s="12">
        <f t="shared" si="9"/>
        <v>15.654648767857287</v>
      </c>
      <c r="AE58" s="12">
        <f t="shared" si="10"/>
        <v>17.808031558224251</v>
      </c>
      <c r="AF58" s="12">
        <f t="shared" si="11"/>
        <v>19.742295594396957</v>
      </c>
      <c r="AG58" s="12">
        <f t="shared" si="12"/>
        <v>21.523331529937067</v>
      </c>
      <c r="AH58" s="12">
        <f t="shared" si="13"/>
        <v>23.189998196603735</v>
      </c>
      <c r="AI58" s="12">
        <f t="shared" si="14"/>
        <v>24.76732258053238</v>
      </c>
      <c r="AJ58" s="12">
        <f t="shared" si="15"/>
        <v>26.272472558852286</v>
      </c>
      <c r="AK58" s="12">
        <f t="shared" si="16"/>
        <v>27.717796690441723</v>
      </c>
      <c r="AL58" s="12">
        <f t="shared" si="17"/>
        <v>29.112511418697373</v>
      </c>
      <c r="AM58" s="12">
        <f t="shared" si="18"/>
        <v>30.46370219083397</v>
      </c>
      <c r="AN58" s="12">
        <f t="shared" si="19"/>
        <v>31.776949866019937</v>
      </c>
      <c r="AO58" s="12">
        <f t="shared" si="20"/>
        <v>32.800781965259198</v>
      </c>
      <c r="AP58" s="12">
        <f t="shared" si="21"/>
        <v>34.050781965259198</v>
      </c>
      <c r="AQ58" s="12">
        <f t="shared" si="22"/>
        <v>35.274034675850331</v>
      </c>
      <c r="AR58" s="12">
        <f t="shared" si="23"/>
        <v>36.473097008690985</v>
      </c>
      <c r="AS58" s="12">
        <f t="shared" si="24"/>
        <v>36.473097008690985</v>
      </c>
      <c r="AT58" s="12">
        <f t="shared" si="25"/>
        <v>37.629988074489781</v>
      </c>
    </row>
    <row r="59" spans="1:46" x14ac:dyDescent="0.25">
      <c r="A59" s="45"/>
      <c r="B59" s="40"/>
      <c r="C59" s="1" t="s">
        <v>6</v>
      </c>
      <c r="D59" s="1">
        <v>1</v>
      </c>
      <c r="E59" s="5">
        <v>551000</v>
      </c>
      <c r="F59" s="8">
        <v>5</v>
      </c>
      <c r="G59" s="1">
        <v>5</v>
      </c>
      <c r="H59" s="1">
        <v>5</v>
      </c>
      <c r="I59" s="1">
        <v>5</v>
      </c>
      <c r="J59" s="1">
        <v>5</v>
      </c>
      <c r="K59" s="1">
        <v>5</v>
      </c>
      <c r="L59" s="1">
        <v>5</v>
      </c>
      <c r="M59" s="1">
        <v>5</v>
      </c>
      <c r="N59" s="1">
        <v>5</v>
      </c>
      <c r="O59" s="1">
        <v>5</v>
      </c>
      <c r="P59" s="1">
        <v>5</v>
      </c>
      <c r="Q59" s="1">
        <v>5</v>
      </c>
      <c r="R59" s="1">
        <v>5</v>
      </c>
      <c r="S59" s="1">
        <v>5</v>
      </c>
      <c r="T59" s="1">
        <v>5</v>
      </c>
      <c r="U59" s="1">
        <v>5</v>
      </c>
      <c r="V59" s="1">
        <v>5</v>
      </c>
      <c r="W59" s="1">
        <v>5</v>
      </c>
      <c r="X59" s="1">
        <v>5</v>
      </c>
      <c r="Y59" s="9">
        <v>0</v>
      </c>
      <c r="Z59" s="26"/>
      <c r="AA59" s="11">
        <f t="shared" si="6"/>
        <v>5</v>
      </c>
      <c r="AB59" s="11">
        <f t="shared" si="7"/>
        <v>10</v>
      </c>
      <c r="AC59" s="12">
        <f t="shared" si="8"/>
        <v>13.154648767857287</v>
      </c>
      <c r="AD59" s="12">
        <f t="shared" si="9"/>
        <v>15.654648767857287</v>
      </c>
      <c r="AE59" s="12">
        <f t="shared" si="10"/>
        <v>17.808031558224251</v>
      </c>
      <c r="AF59" s="12">
        <f t="shared" si="11"/>
        <v>19.742295594396957</v>
      </c>
      <c r="AG59" s="12">
        <f t="shared" si="12"/>
        <v>21.523331529937067</v>
      </c>
      <c r="AH59" s="12">
        <f t="shared" si="13"/>
        <v>23.189998196603735</v>
      </c>
      <c r="AI59" s="12">
        <f t="shared" si="14"/>
        <v>24.76732258053238</v>
      </c>
      <c r="AJ59" s="12">
        <f t="shared" si="15"/>
        <v>26.272472558852286</v>
      </c>
      <c r="AK59" s="12">
        <f t="shared" si="16"/>
        <v>27.717796690441723</v>
      </c>
      <c r="AL59" s="12">
        <f t="shared" si="17"/>
        <v>29.112511418697373</v>
      </c>
      <c r="AM59" s="12">
        <f t="shared" si="18"/>
        <v>30.46370219083397</v>
      </c>
      <c r="AN59" s="12">
        <f t="shared" si="19"/>
        <v>31.776949866019937</v>
      </c>
      <c r="AO59" s="12">
        <f t="shared" si="20"/>
        <v>33.056739990069012</v>
      </c>
      <c r="AP59" s="12">
        <f t="shared" si="21"/>
        <v>34.306739990069012</v>
      </c>
      <c r="AQ59" s="12">
        <f t="shared" si="22"/>
        <v>35.529992700660145</v>
      </c>
      <c r="AR59" s="12">
        <f t="shared" si="23"/>
        <v>36.729055033500799</v>
      </c>
      <c r="AS59" s="12">
        <f t="shared" si="24"/>
        <v>37.906099600333988</v>
      </c>
      <c r="AT59" s="12">
        <f t="shared" si="25"/>
        <v>37.906099600333988</v>
      </c>
    </row>
    <row r="60" spans="1:46" x14ac:dyDescent="0.25">
      <c r="A60" s="45">
        <v>20</v>
      </c>
      <c r="B60" s="44" t="s">
        <v>27</v>
      </c>
      <c r="C60" s="1" t="s">
        <v>4</v>
      </c>
      <c r="D60" s="1">
        <v>1</v>
      </c>
      <c r="E60" s="5">
        <v>3480000</v>
      </c>
      <c r="F60" s="8">
        <v>0</v>
      </c>
      <c r="G60" s="1">
        <v>5</v>
      </c>
      <c r="H60" s="1">
        <v>5</v>
      </c>
      <c r="I60" s="1">
        <v>5</v>
      </c>
      <c r="J60" s="1">
        <v>5</v>
      </c>
      <c r="K60" s="1">
        <v>5</v>
      </c>
      <c r="L60" s="1">
        <v>5</v>
      </c>
      <c r="M60" s="1">
        <v>5</v>
      </c>
      <c r="N60" s="1">
        <v>5</v>
      </c>
      <c r="O60" s="1">
        <v>5</v>
      </c>
      <c r="P60" s="1">
        <v>5</v>
      </c>
      <c r="Q60" s="1">
        <v>5</v>
      </c>
      <c r="R60" s="1">
        <v>5</v>
      </c>
      <c r="S60" s="1">
        <v>5</v>
      </c>
      <c r="T60" s="1">
        <v>5</v>
      </c>
      <c r="U60" s="1">
        <v>5</v>
      </c>
      <c r="V60" s="1">
        <v>5</v>
      </c>
      <c r="W60" s="1">
        <v>5</v>
      </c>
      <c r="X60" s="1">
        <v>5</v>
      </c>
      <c r="Y60" s="9">
        <v>5</v>
      </c>
      <c r="Z60" s="26"/>
      <c r="AA60" s="11">
        <f t="shared" si="6"/>
        <v>0</v>
      </c>
      <c r="AB60" s="11">
        <f t="shared" si="7"/>
        <v>5</v>
      </c>
      <c r="AC60" s="12">
        <f t="shared" si="8"/>
        <v>8.154648767857287</v>
      </c>
      <c r="AD60" s="12">
        <f t="shared" si="9"/>
        <v>10.654648767857287</v>
      </c>
      <c r="AE60" s="12">
        <f t="shared" si="10"/>
        <v>12.808031558224252</v>
      </c>
      <c r="AF60" s="12">
        <f t="shared" si="11"/>
        <v>14.74229559439696</v>
      </c>
      <c r="AG60" s="12">
        <f t="shared" si="12"/>
        <v>16.523331529937071</v>
      </c>
      <c r="AH60" s="12">
        <f t="shared" si="13"/>
        <v>18.189998196603739</v>
      </c>
      <c r="AI60" s="12">
        <f t="shared" si="14"/>
        <v>19.767322580532383</v>
      </c>
      <c r="AJ60" s="12">
        <f t="shared" si="15"/>
        <v>21.272472558852289</v>
      </c>
      <c r="AK60" s="12">
        <f t="shared" si="16"/>
        <v>22.71779669044173</v>
      </c>
      <c r="AL60" s="12">
        <f t="shared" si="17"/>
        <v>24.11251141869738</v>
      </c>
      <c r="AM60" s="12">
        <f t="shared" si="18"/>
        <v>25.463702190833978</v>
      </c>
      <c r="AN60" s="12">
        <f t="shared" si="19"/>
        <v>26.776949866019944</v>
      </c>
      <c r="AO60" s="12">
        <f t="shared" si="20"/>
        <v>28.056739990069023</v>
      </c>
      <c r="AP60" s="12">
        <f t="shared" si="21"/>
        <v>29.306739990069023</v>
      </c>
      <c r="AQ60" s="12">
        <f t="shared" si="22"/>
        <v>30.529992700660152</v>
      </c>
      <c r="AR60" s="12">
        <f t="shared" si="23"/>
        <v>31.72905503350081</v>
      </c>
      <c r="AS60" s="12">
        <f t="shared" si="24"/>
        <v>32.906099600334002</v>
      </c>
      <c r="AT60" s="12">
        <f t="shared" si="25"/>
        <v>34.062990666132798</v>
      </c>
    </row>
    <row r="61" spans="1:46" x14ac:dyDescent="0.25">
      <c r="A61" s="45"/>
      <c r="B61" s="40"/>
      <c r="C61" s="1" t="s">
        <v>5</v>
      </c>
      <c r="D61" s="1">
        <v>1</v>
      </c>
      <c r="E61" s="5">
        <v>3480000</v>
      </c>
      <c r="F61" s="8">
        <v>0</v>
      </c>
      <c r="G61" s="1">
        <v>5</v>
      </c>
      <c r="H61" s="1">
        <v>5</v>
      </c>
      <c r="I61" s="1">
        <v>5</v>
      </c>
      <c r="J61" s="1">
        <v>5</v>
      </c>
      <c r="K61" s="1">
        <v>5</v>
      </c>
      <c r="L61" s="1">
        <v>5</v>
      </c>
      <c r="M61" s="1">
        <v>3</v>
      </c>
      <c r="N61" s="1">
        <v>5</v>
      </c>
      <c r="O61" s="1">
        <v>3</v>
      </c>
      <c r="P61" s="1">
        <v>5</v>
      </c>
      <c r="Q61" s="1">
        <v>5</v>
      </c>
      <c r="R61" s="1">
        <v>5</v>
      </c>
      <c r="S61" s="1">
        <v>5</v>
      </c>
      <c r="T61" s="1">
        <v>5</v>
      </c>
      <c r="U61" s="1">
        <v>5</v>
      </c>
      <c r="V61" s="1">
        <v>5</v>
      </c>
      <c r="W61" s="1">
        <v>0</v>
      </c>
      <c r="X61" s="1">
        <v>5</v>
      </c>
      <c r="Y61" s="9">
        <v>3</v>
      </c>
      <c r="Z61" s="26"/>
      <c r="AA61" s="11">
        <f t="shared" si="6"/>
        <v>0</v>
      </c>
      <c r="AB61" s="11">
        <f t="shared" si="7"/>
        <v>5</v>
      </c>
      <c r="AC61" s="12">
        <f t="shared" si="8"/>
        <v>8.154648767857287</v>
      </c>
      <c r="AD61" s="12">
        <f t="shared" si="9"/>
        <v>10.654648767857287</v>
      </c>
      <c r="AE61" s="12">
        <f t="shared" si="10"/>
        <v>12.808031558224252</v>
      </c>
      <c r="AF61" s="12">
        <f t="shared" si="11"/>
        <v>14.74229559439696</v>
      </c>
      <c r="AG61" s="12">
        <f t="shared" si="12"/>
        <v>16.523331529937071</v>
      </c>
      <c r="AH61" s="12">
        <f t="shared" si="13"/>
        <v>17.523331529937071</v>
      </c>
      <c r="AI61" s="12">
        <f t="shared" si="14"/>
        <v>19.100655913865715</v>
      </c>
      <c r="AJ61" s="12">
        <f t="shared" si="15"/>
        <v>20.003745900857659</v>
      </c>
      <c r="AK61" s="12">
        <f t="shared" si="16"/>
        <v>21.449070032447096</v>
      </c>
      <c r="AL61" s="12">
        <f t="shared" si="17"/>
        <v>22.843784760702746</v>
      </c>
      <c r="AM61" s="12">
        <f t="shared" si="18"/>
        <v>24.194975532839344</v>
      </c>
      <c r="AN61" s="12">
        <f t="shared" si="19"/>
        <v>25.50822320802531</v>
      </c>
      <c r="AO61" s="12">
        <f t="shared" si="20"/>
        <v>26.788013332074389</v>
      </c>
      <c r="AP61" s="12">
        <f t="shared" si="21"/>
        <v>28.038013332074389</v>
      </c>
      <c r="AQ61" s="12">
        <f t="shared" si="22"/>
        <v>29.261266042665518</v>
      </c>
      <c r="AR61" s="12">
        <f t="shared" si="23"/>
        <v>29.261266042665518</v>
      </c>
      <c r="AS61" s="12">
        <f t="shared" si="24"/>
        <v>30.438310609498711</v>
      </c>
      <c r="AT61" s="12">
        <f t="shared" si="25"/>
        <v>31.132445248977987</v>
      </c>
    </row>
    <row r="62" spans="1:46" x14ac:dyDescent="0.25">
      <c r="A62" s="45"/>
      <c r="B62" s="40"/>
      <c r="C62" s="1" t="s">
        <v>6</v>
      </c>
      <c r="D62" s="1">
        <v>1</v>
      </c>
      <c r="E62" s="5">
        <v>1420000</v>
      </c>
      <c r="F62" s="8">
        <v>5</v>
      </c>
      <c r="G62" s="1">
        <v>5</v>
      </c>
      <c r="H62" s="1">
        <v>5</v>
      </c>
      <c r="I62" s="1">
        <v>5</v>
      </c>
      <c r="J62" s="1">
        <v>5</v>
      </c>
      <c r="K62" s="1">
        <v>5</v>
      </c>
      <c r="L62" s="1">
        <v>5</v>
      </c>
      <c r="M62" s="1">
        <v>5</v>
      </c>
      <c r="N62" s="1">
        <v>5</v>
      </c>
      <c r="O62" s="1">
        <v>5</v>
      </c>
      <c r="P62" s="1">
        <v>0</v>
      </c>
      <c r="Q62" s="1">
        <v>5</v>
      </c>
      <c r="R62" s="1">
        <v>5</v>
      </c>
      <c r="S62" s="1">
        <v>0</v>
      </c>
      <c r="T62" s="1">
        <v>5</v>
      </c>
      <c r="U62" s="1">
        <v>5</v>
      </c>
      <c r="V62" s="1">
        <v>5</v>
      </c>
      <c r="W62" s="1">
        <v>5</v>
      </c>
      <c r="X62" s="1">
        <v>5</v>
      </c>
      <c r="Y62" s="9">
        <v>5</v>
      </c>
      <c r="Z62" s="26"/>
      <c r="AA62" s="11">
        <f t="shared" si="6"/>
        <v>5</v>
      </c>
      <c r="AB62" s="11">
        <f t="shared" si="7"/>
        <v>10</v>
      </c>
      <c r="AC62" s="12">
        <f t="shared" si="8"/>
        <v>13.154648767857287</v>
      </c>
      <c r="AD62" s="12">
        <f t="shared" si="9"/>
        <v>15.654648767857287</v>
      </c>
      <c r="AE62" s="12">
        <f t="shared" si="10"/>
        <v>17.808031558224251</v>
      </c>
      <c r="AF62" s="12">
        <f t="shared" si="11"/>
        <v>19.742295594396957</v>
      </c>
      <c r="AG62" s="12">
        <f t="shared" si="12"/>
        <v>21.523331529937067</v>
      </c>
      <c r="AH62" s="12">
        <f t="shared" si="13"/>
        <v>23.189998196603735</v>
      </c>
      <c r="AI62" s="12">
        <f t="shared" si="14"/>
        <v>24.76732258053238</v>
      </c>
      <c r="AJ62" s="12">
        <f t="shared" si="15"/>
        <v>26.272472558852286</v>
      </c>
      <c r="AK62" s="12">
        <f t="shared" si="16"/>
        <v>26.272472558852286</v>
      </c>
      <c r="AL62" s="12">
        <f t="shared" si="17"/>
        <v>27.667187287107936</v>
      </c>
      <c r="AM62" s="12">
        <f t="shared" si="18"/>
        <v>29.018378059244533</v>
      </c>
      <c r="AN62" s="12">
        <f t="shared" si="19"/>
        <v>29.018378059244533</v>
      </c>
      <c r="AO62" s="12">
        <f t="shared" si="20"/>
        <v>30.298168183293612</v>
      </c>
      <c r="AP62" s="12">
        <f t="shared" si="21"/>
        <v>31.548168183293612</v>
      </c>
      <c r="AQ62" s="12">
        <f t="shared" si="22"/>
        <v>32.771420893884745</v>
      </c>
      <c r="AR62" s="12">
        <f t="shared" si="23"/>
        <v>33.970483226725399</v>
      </c>
      <c r="AS62" s="12">
        <f t="shared" si="24"/>
        <v>35.147527793558588</v>
      </c>
      <c r="AT62" s="12">
        <f t="shared" si="25"/>
        <v>36.304418859357384</v>
      </c>
    </row>
    <row r="63" spans="1:46" x14ac:dyDescent="0.25">
      <c r="A63" s="45">
        <v>21</v>
      </c>
      <c r="B63" s="40" t="s">
        <v>28</v>
      </c>
      <c r="C63" s="1" t="s">
        <v>4</v>
      </c>
      <c r="D63" s="1">
        <v>1</v>
      </c>
      <c r="E63" s="5">
        <v>27200000</v>
      </c>
      <c r="F63" s="8">
        <v>5</v>
      </c>
      <c r="G63" s="1">
        <v>5</v>
      </c>
      <c r="H63" s="1">
        <v>5</v>
      </c>
      <c r="I63" s="1">
        <v>5</v>
      </c>
      <c r="J63" s="1">
        <v>5</v>
      </c>
      <c r="K63" s="1">
        <v>5</v>
      </c>
      <c r="L63" s="1">
        <v>5</v>
      </c>
      <c r="M63" s="1">
        <v>5</v>
      </c>
      <c r="N63" s="1">
        <v>5</v>
      </c>
      <c r="O63" s="1">
        <v>5</v>
      </c>
      <c r="P63" s="1">
        <v>5</v>
      </c>
      <c r="Q63" s="1">
        <v>0</v>
      </c>
      <c r="R63" s="1">
        <v>5</v>
      </c>
      <c r="S63" s="1">
        <v>5</v>
      </c>
      <c r="T63" s="1">
        <v>5</v>
      </c>
      <c r="U63" s="1">
        <v>5</v>
      </c>
      <c r="V63" s="1">
        <v>5</v>
      </c>
      <c r="W63" s="1">
        <v>5</v>
      </c>
      <c r="X63" s="1">
        <v>5</v>
      </c>
      <c r="Y63" s="9">
        <v>5</v>
      </c>
      <c r="Z63" s="26"/>
      <c r="AA63" s="11">
        <f t="shared" si="6"/>
        <v>5</v>
      </c>
      <c r="AB63" s="11">
        <f t="shared" si="7"/>
        <v>10</v>
      </c>
      <c r="AC63" s="12">
        <f t="shared" si="8"/>
        <v>13.154648767857287</v>
      </c>
      <c r="AD63" s="12">
        <f t="shared" si="9"/>
        <v>15.654648767857287</v>
      </c>
      <c r="AE63" s="12">
        <f t="shared" si="10"/>
        <v>17.808031558224251</v>
      </c>
      <c r="AF63" s="12">
        <f t="shared" si="11"/>
        <v>19.742295594396957</v>
      </c>
      <c r="AG63" s="12">
        <f t="shared" si="12"/>
        <v>21.523331529937067</v>
      </c>
      <c r="AH63" s="12">
        <f t="shared" si="13"/>
        <v>23.189998196603735</v>
      </c>
      <c r="AI63" s="12">
        <f t="shared" si="14"/>
        <v>24.76732258053238</v>
      </c>
      <c r="AJ63" s="12">
        <f t="shared" si="15"/>
        <v>26.272472558852286</v>
      </c>
      <c r="AK63" s="12">
        <f t="shared" si="16"/>
        <v>27.717796690441723</v>
      </c>
      <c r="AL63" s="12">
        <f t="shared" si="17"/>
        <v>27.717796690441723</v>
      </c>
      <c r="AM63" s="12">
        <f t="shared" si="18"/>
        <v>29.06898746257832</v>
      </c>
      <c r="AN63" s="12">
        <f t="shared" si="19"/>
        <v>30.382235137764287</v>
      </c>
      <c r="AO63" s="12">
        <f t="shared" si="20"/>
        <v>31.662025261813366</v>
      </c>
      <c r="AP63" s="12">
        <f t="shared" si="21"/>
        <v>32.912025261813369</v>
      </c>
      <c r="AQ63" s="12">
        <f t="shared" si="22"/>
        <v>34.135277972404502</v>
      </c>
      <c r="AR63" s="12">
        <f t="shared" si="23"/>
        <v>35.334340305245156</v>
      </c>
      <c r="AS63" s="12">
        <f t="shared" si="24"/>
        <v>36.511384872078345</v>
      </c>
      <c r="AT63" s="12">
        <f t="shared" si="25"/>
        <v>37.668275937877141</v>
      </c>
    </row>
    <row r="64" spans="1:46" x14ac:dyDescent="0.25">
      <c r="A64" s="45"/>
      <c r="B64" s="40"/>
      <c r="C64" s="1" t="s">
        <v>5</v>
      </c>
      <c r="D64" s="1">
        <v>2</v>
      </c>
      <c r="E64" s="5">
        <v>40700000</v>
      </c>
      <c r="F64" s="8">
        <v>5</v>
      </c>
      <c r="G64" s="1">
        <v>5</v>
      </c>
      <c r="H64" s="1">
        <v>5</v>
      </c>
      <c r="I64" s="1">
        <v>5</v>
      </c>
      <c r="J64" s="1">
        <v>5</v>
      </c>
      <c r="K64" s="1">
        <v>5</v>
      </c>
      <c r="L64" s="1">
        <v>5</v>
      </c>
      <c r="M64" s="1">
        <v>5</v>
      </c>
      <c r="N64" s="1">
        <v>5</v>
      </c>
      <c r="O64" s="1">
        <v>5</v>
      </c>
      <c r="P64" s="1">
        <v>5</v>
      </c>
      <c r="Q64" s="1">
        <v>5</v>
      </c>
      <c r="R64" s="1">
        <v>5</v>
      </c>
      <c r="S64" s="1">
        <v>5</v>
      </c>
      <c r="T64" s="1">
        <v>5</v>
      </c>
      <c r="U64" s="1">
        <v>5</v>
      </c>
      <c r="V64" s="1">
        <v>5</v>
      </c>
      <c r="W64" s="1">
        <v>5</v>
      </c>
      <c r="X64" s="1">
        <v>5</v>
      </c>
      <c r="Y64" s="9">
        <v>5</v>
      </c>
      <c r="Z64" s="26"/>
      <c r="AA64" s="11">
        <f t="shared" si="6"/>
        <v>5</v>
      </c>
      <c r="AB64" s="11">
        <f t="shared" si="7"/>
        <v>10</v>
      </c>
      <c r="AC64" s="12">
        <f t="shared" si="8"/>
        <v>13.154648767857287</v>
      </c>
      <c r="AD64" s="12">
        <f t="shared" si="9"/>
        <v>15.654648767857287</v>
      </c>
      <c r="AE64" s="12">
        <f t="shared" si="10"/>
        <v>17.808031558224251</v>
      </c>
      <c r="AF64" s="12">
        <f t="shared" si="11"/>
        <v>19.742295594396957</v>
      </c>
      <c r="AG64" s="12">
        <f t="shared" si="12"/>
        <v>21.523331529937067</v>
      </c>
      <c r="AH64" s="12">
        <f t="shared" si="13"/>
        <v>23.189998196603735</v>
      </c>
      <c r="AI64" s="12">
        <f t="shared" si="14"/>
        <v>24.76732258053238</v>
      </c>
      <c r="AJ64" s="12">
        <f t="shared" si="15"/>
        <v>26.272472558852286</v>
      </c>
      <c r="AK64" s="12">
        <f t="shared" si="16"/>
        <v>27.717796690441723</v>
      </c>
      <c r="AL64" s="12">
        <f t="shared" si="17"/>
        <v>29.112511418697373</v>
      </c>
      <c r="AM64" s="12">
        <f t="shared" si="18"/>
        <v>30.46370219083397</v>
      </c>
      <c r="AN64" s="12">
        <f t="shared" si="19"/>
        <v>31.776949866019937</v>
      </c>
      <c r="AO64" s="12">
        <f t="shared" si="20"/>
        <v>33.056739990069012</v>
      </c>
      <c r="AP64" s="12">
        <f t="shared" si="21"/>
        <v>34.306739990069012</v>
      </c>
      <c r="AQ64" s="12">
        <f t="shared" si="22"/>
        <v>35.529992700660145</v>
      </c>
      <c r="AR64" s="12">
        <f t="shared" si="23"/>
        <v>36.729055033500799</v>
      </c>
      <c r="AS64" s="12">
        <f t="shared" si="24"/>
        <v>37.906099600333988</v>
      </c>
      <c r="AT64" s="12">
        <f t="shared" si="25"/>
        <v>39.062990666132784</v>
      </c>
    </row>
    <row r="65" spans="1:46" x14ac:dyDescent="0.25">
      <c r="A65" s="45"/>
      <c r="B65" s="40"/>
      <c r="C65" s="1" t="s">
        <v>6</v>
      </c>
      <c r="D65" s="1">
        <v>3</v>
      </c>
      <c r="E65" s="5">
        <v>9490000</v>
      </c>
      <c r="F65" s="8">
        <v>5</v>
      </c>
      <c r="G65" s="1">
        <v>5</v>
      </c>
      <c r="H65" s="1">
        <v>5</v>
      </c>
      <c r="I65" s="1">
        <v>5</v>
      </c>
      <c r="J65" s="1">
        <v>5</v>
      </c>
      <c r="K65" s="1">
        <v>5</v>
      </c>
      <c r="L65" s="1">
        <v>5</v>
      </c>
      <c r="M65" s="1">
        <v>5</v>
      </c>
      <c r="N65" s="1">
        <v>5</v>
      </c>
      <c r="O65" s="1">
        <v>5</v>
      </c>
      <c r="P65" s="1">
        <v>5</v>
      </c>
      <c r="Q65" s="1">
        <v>5</v>
      </c>
      <c r="R65" s="1">
        <v>5</v>
      </c>
      <c r="S65" s="1">
        <v>5</v>
      </c>
      <c r="T65" s="1">
        <v>5</v>
      </c>
      <c r="U65" s="1">
        <v>5</v>
      </c>
      <c r="V65" s="1">
        <v>5</v>
      </c>
      <c r="W65" s="1">
        <v>5</v>
      </c>
      <c r="X65" s="1">
        <v>5</v>
      </c>
      <c r="Y65" s="9">
        <v>5</v>
      </c>
      <c r="Z65" s="26"/>
      <c r="AA65" s="11">
        <f t="shared" si="6"/>
        <v>5</v>
      </c>
      <c r="AB65" s="11">
        <f t="shared" si="7"/>
        <v>10</v>
      </c>
      <c r="AC65" s="12">
        <f t="shared" si="8"/>
        <v>13.154648767857287</v>
      </c>
      <c r="AD65" s="12">
        <f t="shared" si="9"/>
        <v>15.654648767857287</v>
      </c>
      <c r="AE65" s="12">
        <f t="shared" si="10"/>
        <v>17.808031558224251</v>
      </c>
      <c r="AF65" s="12">
        <f t="shared" si="11"/>
        <v>19.742295594396957</v>
      </c>
      <c r="AG65" s="12">
        <f t="shared" si="12"/>
        <v>21.523331529937067</v>
      </c>
      <c r="AH65" s="12">
        <f t="shared" si="13"/>
        <v>23.189998196603735</v>
      </c>
      <c r="AI65" s="12">
        <f t="shared" si="14"/>
        <v>24.76732258053238</v>
      </c>
      <c r="AJ65" s="12">
        <f t="shared" si="15"/>
        <v>26.272472558852286</v>
      </c>
      <c r="AK65" s="12">
        <f t="shared" si="16"/>
        <v>27.717796690441723</v>
      </c>
      <c r="AL65" s="12">
        <f t="shared" si="17"/>
        <v>29.112511418697373</v>
      </c>
      <c r="AM65" s="12">
        <f t="shared" si="18"/>
        <v>30.46370219083397</v>
      </c>
      <c r="AN65" s="12">
        <f t="shared" si="19"/>
        <v>31.776949866019937</v>
      </c>
      <c r="AO65" s="12">
        <f t="shared" si="20"/>
        <v>33.056739990069012</v>
      </c>
      <c r="AP65" s="12">
        <f t="shared" si="21"/>
        <v>34.306739990069012</v>
      </c>
      <c r="AQ65" s="12">
        <f t="shared" si="22"/>
        <v>35.529992700660145</v>
      </c>
      <c r="AR65" s="12">
        <f t="shared" si="23"/>
        <v>36.729055033500799</v>
      </c>
      <c r="AS65" s="12">
        <f t="shared" si="24"/>
        <v>37.906099600333988</v>
      </c>
      <c r="AT65" s="12">
        <f t="shared" si="25"/>
        <v>39.062990666132784</v>
      </c>
    </row>
    <row r="66" spans="1:46" x14ac:dyDescent="0.25">
      <c r="A66" s="45">
        <v>22</v>
      </c>
      <c r="B66" s="40" t="s">
        <v>29</v>
      </c>
      <c r="C66" s="1" t="s">
        <v>4</v>
      </c>
      <c r="D66" s="1">
        <v>1</v>
      </c>
      <c r="E66" s="5">
        <v>327000</v>
      </c>
      <c r="F66" s="8">
        <v>5</v>
      </c>
      <c r="G66" s="1">
        <v>5</v>
      </c>
      <c r="H66" s="1">
        <v>5</v>
      </c>
      <c r="I66" s="1">
        <v>5</v>
      </c>
      <c r="J66" s="1">
        <v>0</v>
      </c>
      <c r="K66" s="1">
        <v>5</v>
      </c>
      <c r="L66" s="1">
        <v>5</v>
      </c>
      <c r="M66" s="1">
        <v>5</v>
      </c>
      <c r="N66" s="1">
        <v>3</v>
      </c>
      <c r="O66" s="1">
        <v>3</v>
      </c>
      <c r="P66" s="1">
        <v>5</v>
      </c>
      <c r="Q66" s="1">
        <v>5</v>
      </c>
      <c r="R66" s="1">
        <v>3</v>
      </c>
      <c r="S66" s="1">
        <v>4</v>
      </c>
      <c r="T66" s="1">
        <v>5</v>
      </c>
      <c r="U66" s="1">
        <v>5</v>
      </c>
      <c r="V66" s="1">
        <v>5</v>
      </c>
      <c r="W66" s="1">
        <v>5</v>
      </c>
      <c r="X66" s="1">
        <v>5</v>
      </c>
      <c r="Y66" s="9">
        <v>0</v>
      </c>
      <c r="Z66" s="26"/>
      <c r="AA66" s="11">
        <f t="shared" si="6"/>
        <v>5</v>
      </c>
      <c r="AB66" s="11">
        <f t="shared" si="7"/>
        <v>10</v>
      </c>
      <c r="AC66" s="12">
        <f t="shared" si="8"/>
        <v>13.154648767857287</v>
      </c>
      <c r="AD66" s="12">
        <f t="shared" si="9"/>
        <v>15.654648767857287</v>
      </c>
      <c r="AE66" s="12">
        <f t="shared" si="10"/>
        <v>15.654648767857287</v>
      </c>
      <c r="AF66" s="12">
        <f t="shared" si="11"/>
        <v>17.588912804029995</v>
      </c>
      <c r="AG66" s="12">
        <f t="shared" si="12"/>
        <v>19.369948739570106</v>
      </c>
      <c r="AH66" s="12">
        <f t="shared" si="13"/>
        <v>21.036615406236773</v>
      </c>
      <c r="AI66" s="12">
        <f t="shared" si="14"/>
        <v>21.98301003659396</v>
      </c>
      <c r="AJ66" s="12">
        <f t="shared" si="15"/>
        <v>22.886100023585904</v>
      </c>
      <c r="AK66" s="12">
        <f t="shared" si="16"/>
        <v>24.331424155175341</v>
      </c>
      <c r="AL66" s="12">
        <f t="shared" si="17"/>
        <v>25.726138883430991</v>
      </c>
      <c r="AM66" s="12">
        <f t="shared" si="18"/>
        <v>26.536853346712949</v>
      </c>
      <c r="AN66" s="12">
        <f t="shared" si="19"/>
        <v>27.587451486861724</v>
      </c>
      <c r="AO66" s="12">
        <f t="shared" si="20"/>
        <v>28.867241610910803</v>
      </c>
      <c r="AP66" s="12">
        <f t="shared" si="21"/>
        <v>30.117241610910803</v>
      </c>
      <c r="AQ66" s="12">
        <f t="shared" si="22"/>
        <v>31.340494321501932</v>
      </c>
      <c r="AR66" s="12">
        <f t="shared" si="23"/>
        <v>32.53955665434259</v>
      </c>
      <c r="AS66" s="12">
        <f t="shared" si="24"/>
        <v>33.716601221175779</v>
      </c>
      <c r="AT66" s="12">
        <f t="shared" si="25"/>
        <v>33.716601221175779</v>
      </c>
    </row>
    <row r="67" spans="1:46" x14ac:dyDescent="0.25">
      <c r="A67" s="45"/>
      <c r="B67" s="40"/>
      <c r="C67" s="1" t="s">
        <v>5</v>
      </c>
      <c r="D67" s="1">
        <v>2</v>
      </c>
      <c r="E67" s="5">
        <v>7870000</v>
      </c>
      <c r="F67" s="8">
        <v>5</v>
      </c>
      <c r="G67" s="1">
        <v>5</v>
      </c>
      <c r="H67" s="1">
        <v>5</v>
      </c>
      <c r="I67" s="1">
        <v>5</v>
      </c>
      <c r="J67" s="1">
        <v>0</v>
      </c>
      <c r="K67" s="1">
        <v>5</v>
      </c>
      <c r="L67" s="1">
        <v>3</v>
      </c>
      <c r="M67" s="1">
        <v>5</v>
      </c>
      <c r="N67" s="1">
        <v>5</v>
      </c>
      <c r="O67" s="1">
        <v>5</v>
      </c>
      <c r="P67" s="1">
        <v>0</v>
      </c>
      <c r="Q67" s="1">
        <v>0</v>
      </c>
      <c r="R67" s="1">
        <v>3</v>
      </c>
      <c r="S67" s="1">
        <v>5</v>
      </c>
      <c r="T67" s="1">
        <v>5</v>
      </c>
      <c r="U67" s="1">
        <v>3</v>
      </c>
      <c r="V67" s="1">
        <v>5</v>
      </c>
      <c r="W67" s="1">
        <v>5</v>
      </c>
      <c r="X67" s="1">
        <v>5</v>
      </c>
      <c r="Y67" s="9">
        <v>3</v>
      </c>
      <c r="Z67" s="26"/>
      <c r="AA67" s="11">
        <f t="shared" si="6"/>
        <v>5</v>
      </c>
      <c r="AB67" s="11">
        <f t="shared" si="7"/>
        <v>10</v>
      </c>
      <c r="AC67" s="12">
        <f t="shared" si="8"/>
        <v>13.154648767857287</v>
      </c>
      <c r="AD67" s="12">
        <f t="shared" si="9"/>
        <v>15.654648767857287</v>
      </c>
      <c r="AE67" s="12">
        <f t="shared" si="10"/>
        <v>15.654648767857287</v>
      </c>
      <c r="AF67" s="12">
        <f t="shared" si="11"/>
        <v>17.588912804029995</v>
      </c>
      <c r="AG67" s="12">
        <f t="shared" si="12"/>
        <v>18.65753436535406</v>
      </c>
      <c r="AH67" s="12">
        <f t="shared" si="13"/>
        <v>20.324201032020728</v>
      </c>
      <c r="AI67" s="12">
        <f t="shared" si="14"/>
        <v>21.901525415949372</v>
      </c>
      <c r="AJ67" s="12">
        <f t="shared" si="15"/>
        <v>23.406675394269278</v>
      </c>
      <c r="AK67" s="12">
        <f t="shared" si="16"/>
        <v>23.406675394269278</v>
      </c>
      <c r="AL67" s="12">
        <f t="shared" si="17"/>
        <v>23.406675394269278</v>
      </c>
      <c r="AM67" s="12">
        <f t="shared" si="18"/>
        <v>24.217389857551236</v>
      </c>
      <c r="AN67" s="12">
        <f t="shared" si="19"/>
        <v>25.530637532737202</v>
      </c>
      <c r="AO67" s="12">
        <f t="shared" si="20"/>
        <v>26.810427656786281</v>
      </c>
      <c r="AP67" s="12">
        <f t="shared" si="21"/>
        <v>27.560427656786281</v>
      </c>
      <c r="AQ67" s="12">
        <f t="shared" si="22"/>
        <v>28.783680367377411</v>
      </c>
      <c r="AR67" s="12">
        <f t="shared" si="23"/>
        <v>29.982742700218068</v>
      </c>
      <c r="AS67" s="12">
        <f t="shared" si="24"/>
        <v>31.159787267051261</v>
      </c>
      <c r="AT67" s="12">
        <f t="shared" si="25"/>
        <v>31.853921906530537</v>
      </c>
    </row>
    <row r="68" spans="1:46" x14ac:dyDescent="0.25">
      <c r="A68" s="45"/>
      <c r="B68" s="40"/>
      <c r="C68" s="1" t="s">
        <v>6</v>
      </c>
      <c r="D68" s="1">
        <v>1</v>
      </c>
      <c r="E68" s="5">
        <v>7310000</v>
      </c>
      <c r="F68" s="8">
        <v>5</v>
      </c>
      <c r="G68" s="1">
        <v>5</v>
      </c>
      <c r="H68" s="1">
        <v>5</v>
      </c>
      <c r="I68" s="1">
        <v>0</v>
      </c>
      <c r="J68" s="1">
        <v>5</v>
      </c>
      <c r="K68" s="1">
        <v>5</v>
      </c>
      <c r="L68" s="1">
        <v>3</v>
      </c>
      <c r="M68" s="1">
        <v>5</v>
      </c>
      <c r="N68" s="1">
        <v>5</v>
      </c>
      <c r="O68" s="1">
        <v>5</v>
      </c>
      <c r="P68" s="1">
        <v>0</v>
      </c>
      <c r="Q68" s="1">
        <v>3</v>
      </c>
      <c r="R68" s="1">
        <v>5</v>
      </c>
      <c r="S68" s="1">
        <v>5</v>
      </c>
      <c r="T68" s="1">
        <v>5</v>
      </c>
      <c r="U68" s="1">
        <v>5</v>
      </c>
      <c r="V68" s="1">
        <v>5</v>
      </c>
      <c r="W68" s="1">
        <v>3</v>
      </c>
      <c r="X68" s="1">
        <v>5</v>
      </c>
      <c r="Y68" s="9">
        <v>0</v>
      </c>
      <c r="Z68" s="26"/>
      <c r="AA68" s="11">
        <f t="shared" ref="AA68:AA122" si="147">F68</f>
        <v>5</v>
      </c>
      <c r="AB68" s="11">
        <f t="shared" ref="AB68:AB122" si="148">F68+G68/LOG(2,2)</f>
        <v>10</v>
      </c>
      <c r="AC68" s="12">
        <f t="shared" ref="AC68:AC122" si="149">F68+G68/LOG(2,2)+H68/LOG(3,2)</f>
        <v>13.154648767857287</v>
      </c>
      <c r="AD68" s="12">
        <f t="shared" ref="AD68:AD122" si="150">F68+G68/LOG(2,2)+H68/LOG(3,2)+I68/LOG(4,2)</f>
        <v>13.154648767857287</v>
      </c>
      <c r="AE68" s="12">
        <f t="shared" ref="AE68:AE122" si="151">F68+G68/LOG(2,2)+H68/LOG(3,2)+I68/LOG(4,2)+J68/LOG(5,2)</f>
        <v>15.308031558224252</v>
      </c>
      <c r="AF68" s="12">
        <f t="shared" ref="AF68:AF122" si="152">F68+G68/LOG(2,2)+H68/LOG(3,2)+I68/LOG(4,2)+J68/LOG(5,2)+K68/LOG(6,2)</f>
        <v>17.24229559439696</v>
      </c>
      <c r="AG68" s="12">
        <f t="shared" ref="AG68:AG122" si="153">F68+G68/LOG(2,2)+H68/LOG(3,2)+I68/LOG(4,2)+J68/LOG(5,2)+K68/LOG(6,2)+L68/LOG(7,2)</f>
        <v>18.310917155721029</v>
      </c>
      <c r="AH68" s="12">
        <f t="shared" ref="AH68:AH122" si="154">F68+G68/LOG(2,2)+H68/LOG(3,2)+I68/LOG(4,2)+J68/LOG(5,2)+K68/LOG(6,2)+L68/LOG(7,2)+M68/LOG(8,2)</f>
        <v>19.977583822387697</v>
      </c>
      <c r="AI68" s="12">
        <f t="shared" ref="AI68:AI122" si="155">F68+G68/LOG(2,2)+H68/LOG(3,2)+I68/LOG(4,2)+J68/LOG(5,2)+K68/LOG(6,2)+L68/LOG(7,2)+M68/LOG(8,2)+N68/LOG(9,2)</f>
        <v>21.554908206316341</v>
      </c>
      <c r="AJ68" s="12">
        <f t="shared" ref="AJ68:AJ122" si="156">F68+G68/LOG(2,2)+H68/LOG(3,2)+I68/LOG(4,2)+J68/LOG(5,2)+K68/LOG(6,2)+L68/LOG(7,2)+M68/LOG(8,2)+N68/LOG(9,2)+O68/LOG(10,2)</f>
        <v>23.060058184636247</v>
      </c>
      <c r="AK68" s="12">
        <f t="shared" ref="AK68:AK122" si="157">F68+G68/LOG(2,2)+H68/LOG(3,2)+I68/LOG(4,2)+J68/LOG(5,2)+K68/LOG(6,2)+L68/LOG(7,2)+M68/LOG(8,2)+N68/LOG(9,2)+O68/LOG(10,2)+P68/LOG(11,2)</f>
        <v>23.060058184636247</v>
      </c>
      <c r="AL68" s="12">
        <f t="shared" ref="AL68:AL122" si="158">F68+G68/LOG(2,2)+H68/LOG(3,2)+I68/LOG(4,2)+J68/LOG(5,2)+K68/LOG(6,2)+L68/LOG(7,2)+M68/LOG(8,2)+N68/LOG(9,2)+O68/LOG(10,2)+P68/LOG(11,2)+Q68/LOG(12,2)</f>
        <v>23.896887021589638</v>
      </c>
      <c r="AM68" s="12">
        <f t="shared" ref="AM68:AM122" si="159">F68+G68/LOG(2,2)+H68/LOG(3,2)+I68/LOG(4,2)+J68/LOG(5,2)+K68/LOG(6,2)+L68/LOG(7,2)+M68/LOG(8,2)+N68/LOG(9,2)+O68/LOG(10,2)+P68/LOG(11,2)+Q68/LOG(12,2)+R68/LOG(13,2)</f>
        <v>25.248077793726235</v>
      </c>
      <c r="AN68" s="12">
        <f t="shared" ref="AN68:AN122" si="160">F68+G68/LOG(2,2)+H68/LOG(3,2)+I68/LOG(4,2)+J68/LOG(5,2)+K68/LOG(6,2)+L68/LOG(7,2)+M68/LOG(8,2)+N68/LOG(9,2)+O68/LOG(10,2)+P68/LOG(11,2)+Q68/LOG(12,2)+R68/LOG(13,2)+S68/LOG(14,2)</f>
        <v>26.561325468912202</v>
      </c>
      <c r="AO68" s="12">
        <f t="shared" ref="AO68:AO122" si="161">F68+G68/LOG(2,2)+H68/LOG(3,2)+I68/LOG(4,2)+J68/LOG(5,2)+K68/LOG(6,2)+L68/LOG(7,2)+M68/LOG(8,2)+N68/LOG(9,2)+O68/LOG(10,2)+P68/LOG(11,2)+Q68/LOG(12,2)+R68/LOG(13,2)+S68/LOG(14,2)+T68/LOG(15,2)</f>
        <v>27.84111559296128</v>
      </c>
      <c r="AP68" s="12">
        <f t="shared" ref="AP68:AP122" si="162">F68+G68/LOG(2,2)+H68/LOG(3,2)+I68/LOG(4,2)+J68/LOG(5,2)+K68/LOG(6,2)+L68/LOG(7,2)+M68/LOG(8,2)+N68/LOG(9,2)+O68/LOG(10,2)+P68/LOG(11,2)+Q68/LOG(12,2)+R68/LOG(13,2)+S68/LOG(14,2)+T68/LOG(15,2)+U68/LOG(16,2)</f>
        <v>29.09111559296128</v>
      </c>
      <c r="AQ68" s="12">
        <f t="shared" ref="AQ68:AQ122" si="163">F68+G68/LOG(2,2)+H68/LOG(3,2)+I68/LOG(4,2)+J68/LOG(5,2)+K68/LOG(6,2)+L68/LOG(7,2)+M68/LOG(8,2)+N68/LOG(9,2)+O68/LOG(10,2)+P68/LOG(11,2)+Q68/LOG(12,2)+R68/LOG(13,2)+S68/LOG(14,2)+T68/LOG(15,2)+U68/LOG(16,2)+V68/LOG(17,2)</f>
        <v>30.31436830355241</v>
      </c>
      <c r="AR68" s="12">
        <f t="shared" ref="AR68:AR122" si="164">F68+G68/LOG(2,2)+H68/LOG(3,2)+I68/LOG(4,2)+J68/LOG(5,2)+K68/LOG(6,2)+L68/LOG(7,2)+M68/LOG(8,2)+N68/LOG(9,2)+O68/LOG(10,2)+P68/LOG(11,2)+Q68/LOG(12,2)+R68/LOG(13,2)+S68/LOG(14,2)+T68/LOG(15,2)+U68/LOG(16,2)+V68/LOG(17,2)+W68/LOG(18,2)</f>
        <v>31.033805703256803</v>
      </c>
      <c r="AS68" s="12">
        <f t="shared" ref="AS68:AS122" si="165">F68+G68/LOG(2,2)+H68/LOG(3,2)+I68/LOG(4,2)+J68/LOG(5,2)+K68/LOG(6,2)+L68/LOG(7,2)+M68/LOG(8,2)+N68/LOG(9,2)+O68/LOG(10,2)+P68/LOG(11,2)+Q68/LOG(12,2)+R68/LOG(13,2)+S68/LOG(14,2)+T68/LOG(15,2)+U68/LOG(16,2)+V68/LOG(17,2)+W68/LOG(18,2)+X68/LOG(19,2)</f>
        <v>32.210850270089992</v>
      </c>
      <c r="AT68" s="12">
        <f t="shared" ref="AT68:AT122" si="166">F68+G68/LOG(2,2)+H68/LOG(3,2)+I68/LOG(4,2)+J68/LOG(5,2)+K68/LOG(6,2)+L68/LOG(7,2)+M68/LOG(8,2)+N68/LOG(9,2)+O68/LOG(10,2)+P68/LOG(11,2)+Q68/LOG(12,2)+R68/LOG(13,2)+S68/LOG(14,2)+T68/LOG(15,2)+U68/LOG(16,2)+V68/LOG(17,2)+W68/LOG(18,2)+X68/LOG(19,2)+Y68/LOG(20,2)</f>
        <v>32.210850270089992</v>
      </c>
    </row>
    <row r="69" spans="1:46" x14ac:dyDescent="0.25">
      <c r="A69" s="45">
        <v>23</v>
      </c>
      <c r="B69" s="40" t="s">
        <v>30</v>
      </c>
      <c r="C69" s="1" t="s">
        <v>4</v>
      </c>
      <c r="D69" s="1">
        <v>2</v>
      </c>
      <c r="E69" s="5">
        <v>1940000</v>
      </c>
      <c r="F69" s="8">
        <v>5</v>
      </c>
      <c r="G69" s="1">
        <v>5</v>
      </c>
      <c r="H69" s="1">
        <v>5</v>
      </c>
      <c r="I69" s="1">
        <v>5</v>
      </c>
      <c r="J69" s="1">
        <v>5</v>
      </c>
      <c r="K69" s="1">
        <v>5</v>
      </c>
      <c r="L69" s="1">
        <v>5</v>
      </c>
      <c r="M69" s="1">
        <v>5</v>
      </c>
      <c r="N69" s="1">
        <v>5</v>
      </c>
      <c r="O69" s="1">
        <v>5</v>
      </c>
      <c r="P69" s="1">
        <v>5</v>
      </c>
      <c r="Q69" s="1">
        <v>5</v>
      </c>
      <c r="R69" s="1">
        <v>5</v>
      </c>
      <c r="S69" s="1">
        <v>5</v>
      </c>
      <c r="T69" s="1">
        <v>5</v>
      </c>
      <c r="U69" s="1">
        <v>5</v>
      </c>
      <c r="V69" s="1">
        <v>5</v>
      </c>
      <c r="W69" s="1">
        <v>5</v>
      </c>
      <c r="X69" s="1">
        <v>5</v>
      </c>
      <c r="Y69" s="9">
        <v>5</v>
      </c>
      <c r="Z69" s="26"/>
      <c r="AA69" s="11">
        <f t="shared" si="147"/>
        <v>5</v>
      </c>
      <c r="AB69" s="11">
        <f t="shared" si="148"/>
        <v>10</v>
      </c>
      <c r="AC69" s="12">
        <f t="shared" si="149"/>
        <v>13.154648767857287</v>
      </c>
      <c r="AD69" s="12">
        <f t="shared" si="150"/>
        <v>15.654648767857287</v>
      </c>
      <c r="AE69" s="12">
        <f t="shared" si="151"/>
        <v>17.808031558224251</v>
      </c>
      <c r="AF69" s="12">
        <f t="shared" si="152"/>
        <v>19.742295594396957</v>
      </c>
      <c r="AG69" s="12">
        <f t="shared" si="153"/>
        <v>21.523331529937067</v>
      </c>
      <c r="AH69" s="12">
        <f t="shared" si="154"/>
        <v>23.189998196603735</v>
      </c>
      <c r="AI69" s="12">
        <f t="shared" si="155"/>
        <v>24.76732258053238</v>
      </c>
      <c r="AJ69" s="12">
        <f t="shared" si="156"/>
        <v>26.272472558852286</v>
      </c>
      <c r="AK69" s="12">
        <f t="shared" si="157"/>
        <v>27.717796690441723</v>
      </c>
      <c r="AL69" s="12">
        <f t="shared" si="158"/>
        <v>29.112511418697373</v>
      </c>
      <c r="AM69" s="12">
        <f t="shared" si="159"/>
        <v>30.46370219083397</v>
      </c>
      <c r="AN69" s="12">
        <f t="shared" si="160"/>
        <v>31.776949866019937</v>
      </c>
      <c r="AO69" s="12">
        <f t="shared" si="161"/>
        <v>33.056739990069012</v>
      </c>
      <c r="AP69" s="12">
        <f t="shared" si="162"/>
        <v>34.306739990069012</v>
      </c>
      <c r="AQ69" s="12">
        <f t="shared" si="163"/>
        <v>35.529992700660145</v>
      </c>
      <c r="AR69" s="12">
        <f t="shared" si="164"/>
        <v>36.729055033500799</v>
      </c>
      <c r="AS69" s="12">
        <f t="shared" si="165"/>
        <v>37.906099600333988</v>
      </c>
      <c r="AT69" s="12">
        <f t="shared" si="166"/>
        <v>39.062990666132784</v>
      </c>
    </row>
    <row r="70" spans="1:46" x14ac:dyDescent="0.25">
      <c r="A70" s="45"/>
      <c r="B70" s="40"/>
      <c r="C70" s="1" t="s">
        <v>5</v>
      </c>
      <c r="D70" s="1">
        <v>1</v>
      </c>
      <c r="E70" s="5">
        <v>295000</v>
      </c>
      <c r="F70" s="8">
        <v>5</v>
      </c>
      <c r="G70" s="1">
        <v>5</v>
      </c>
      <c r="H70" s="1">
        <v>5</v>
      </c>
      <c r="I70" s="1">
        <v>5</v>
      </c>
      <c r="J70" s="1">
        <v>5</v>
      </c>
      <c r="K70" s="1">
        <v>0</v>
      </c>
      <c r="L70" s="1">
        <v>5</v>
      </c>
      <c r="M70" s="1">
        <v>0</v>
      </c>
      <c r="N70" s="1">
        <v>5</v>
      </c>
      <c r="O70" s="1">
        <v>5</v>
      </c>
      <c r="P70" s="1">
        <v>5</v>
      </c>
      <c r="Q70" s="1">
        <v>5</v>
      </c>
      <c r="R70" s="1">
        <v>5</v>
      </c>
      <c r="S70" s="1">
        <v>5</v>
      </c>
      <c r="T70" s="1">
        <v>5</v>
      </c>
      <c r="U70" s="1">
        <v>5</v>
      </c>
      <c r="V70" s="1">
        <v>5</v>
      </c>
      <c r="W70" s="1">
        <v>5</v>
      </c>
      <c r="X70" s="1">
        <v>5</v>
      </c>
      <c r="Y70" s="9">
        <v>5</v>
      </c>
      <c r="Z70" s="26"/>
      <c r="AA70" s="11">
        <f t="shared" si="147"/>
        <v>5</v>
      </c>
      <c r="AB70" s="11">
        <f t="shared" si="148"/>
        <v>10</v>
      </c>
      <c r="AC70" s="12">
        <f t="shared" si="149"/>
        <v>13.154648767857287</v>
      </c>
      <c r="AD70" s="12">
        <f t="shared" si="150"/>
        <v>15.654648767857287</v>
      </c>
      <c r="AE70" s="12">
        <f t="shared" si="151"/>
        <v>17.808031558224251</v>
      </c>
      <c r="AF70" s="12">
        <f t="shared" si="152"/>
        <v>17.808031558224251</v>
      </c>
      <c r="AG70" s="12">
        <f t="shared" si="153"/>
        <v>19.589067493764361</v>
      </c>
      <c r="AH70" s="12">
        <f t="shared" si="154"/>
        <v>19.589067493764361</v>
      </c>
      <c r="AI70" s="12">
        <f t="shared" si="155"/>
        <v>21.166391877693005</v>
      </c>
      <c r="AJ70" s="12">
        <f t="shared" si="156"/>
        <v>22.671541856012912</v>
      </c>
      <c r="AK70" s="12">
        <f t="shared" si="157"/>
        <v>24.116865987602353</v>
      </c>
      <c r="AL70" s="12">
        <f t="shared" si="158"/>
        <v>25.511580715858003</v>
      </c>
      <c r="AM70" s="12">
        <f t="shared" si="159"/>
        <v>26.8627714879946</v>
      </c>
      <c r="AN70" s="12">
        <f t="shared" si="160"/>
        <v>28.176019163180566</v>
      </c>
      <c r="AO70" s="12">
        <f t="shared" si="161"/>
        <v>29.455809287229645</v>
      </c>
      <c r="AP70" s="12">
        <f t="shared" si="162"/>
        <v>30.705809287229645</v>
      </c>
      <c r="AQ70" s="12">
        <f t="shared" si="163"/>
        <v>31.929061997820774</v>
      </c>
      <c r="AR70" s="12">
        <f t="shared" si="164"/>
        <v>33.128124330661429</v>
      </c>
      <c r="AS70" s="12">
        <f t="shared" si="165"/>
        <v>34.305168897494617</v>
      </c>
      <c r="AT70" s="12">
        <f t="shared" si="166"/>
        <v>35.462059963293413</v>
      </c>
    </row>
    <row r="71" spans="1:46" x14ac:dyDescent="0.25">
      <c r="A71" s="45"/>
      <c r="B71" s="40"/>
      <c r="C71" s="1" t="s">
        <v>6</v>
      </c>
      <c r="D71" s="1">
        <v>1</v>
      </c>
      <c r="E71" s="5">
        <v>259000</v>
      </c>
      <c r="F71" s="8">
        <v>5</v>
      </c>
      <c r="G71" s="1">
        <v>5</v>
      </c>
      <c r="H71" s="1">
        <v>0</v>
      </c>
      <c r="I71" s="1">
        <v>3</v>
      </c>
      <c r="J71" s="1">
        <v>5</v>
      </c>
      <c r="K71" s="1">
        <v>0</v>
      </c>
      <c r="L71" s="1">
        <v>5</v>
      </c>
      <c r="M71" s="1">
        <v>0</v>
      </c>
      <c r="N71" s="1">
        <v>5</v>
      </c>
      <c r="O71" s="1">
        <v>5</v>
      </c>
      <c r="P71" s="1">
        <v>5</v>
      </c>
      <c r="Q71" s="1">
        <v>5</v>
      </c>
      <c r="R71" s="1">
        <v>5</v>
      </c>
      <c r="S71" s="1">
        <v>5</v>
      </c>
      <c r="T71" s="1">
        <v>5</v>
      </c>
      <c r="U71" s="1">
        <v>0</v>
      </c>
      <c r="V71" s="1">
        <v>5</v>
      </c>
      <c r="W71" s="1">
        <v>5</v>
      </c>
      <c r="X71" s="1">
        <v>5</v>
      </c>
      <c r="Y71" s="9">
        <v>5</v>
      </c>
      <c r="Z71" s="26"/>
      <c r="AA71" s="11">
        <f t="shared" si="147"/>
        <v>5</v>
      </c>
      <c r="AB71" s="11">
        <f t="shared" si="148"/>
        <v>10</v>
      </c>
      <c r="AC71" s="12">
        <f t="shared" si="149"/>
        <v>10</v>
      </c>
      <c r="AD71" s="12">
        <f t="shared" si="150"/>
        <v>11.5</v>
      </c>
      <c r="AE71" s="12">
        <f t="shared" si="151"/>
        <v>13.653382790366965</v>
      </c>
      <c r="AF71" s="12">
        <f t="shared" si="152"/>
        <v>13.653382790366965</v>
      </c>
      <c r="AG71" s="12">
        <f t="shared" si="153"/>
        <v>15.434418725907076</v>
      </c>
      <c r="AH71" s="12">
        <f t="shared" si="154"/>
        <v>15.434418725907076</v>
      </c>
      <c r="AI71" s="12">
        <f t="shared" si="155"/>
        <v>17.01174310983572</v>
      </c>
      <c r="AJ71" s="12">
        <f t="shared" si="156"/>
        <v>18.516893088155626</v>
      </c>
      <c r="AK71" s="12">
        <f t="shared" si="157"/>
        <v>19.962217219745064</v>
      </c>
      <c r="AL71" s="12">
        <f t="shared" si="158"/>
        <v>21.356931948000714</v>
      </c>
      <c r="AM71" s="12">
        <f t="shared" si="159"/>
        <v>22.708122720137311</v>
      </c>
      <c r="AN71" s="12">
        <f t="shared" si="160"/>
        <v>24.021370395323277</v>
      </c>
      <c r="AO71" s="12">
        <f t="shared" si="161"/>
        <v>25.301160519372356</v>
      </c>
      <c r="AP71" s="12">
        <f t="shared" si="162"/>
        <v>25.301160519372356</v>
      </c>
      <c r="AQ71" s="12">
        <f t="shared" si="163"/>
        <v>26.524413229963486</v>
      </c>
      <c r="AR71" s="12">
        <f t="shared" si="164"/>
        <v>27.723475562804143</v>
      </c>
      <c r="AS71" s="12">
        <f t="shared" si="165"/>
        <v>28.900520129637336</v>
      </c>
      <c r="AT71" s="12">
        <f t="shared" si="166"/>
        <v>30.057411195436131</v>
      </c>
    </row>
    <row r="72" spans="1:46" x14ac:dyDescent="0.25">
      <c r="A72" s="45">
        <v>24</v>
      </c>
      <c r="B72" s="40" t="s">
        <v>31</v>
      </c>
      <c r="C72" s="1" t="s">
        <v>4</v>
      </c>
      <c r="D72" s="1">
        <v>1</v>
      </c>
      <c r="E72" s="5">
        <v>756000</v>
      </c>
      <c r="F72" s="8">
        <v>5</v>
      </c>
      <c r="G72" s="1">
        <v>5</v>
      </c>
      <c r="H72" s="1">
        <v>5</v>
      </c>
      <c r="I72" s="1">
        <v>5</v>
      </c>
      <c r="J72" s="1">
        <v>5</v>
      </c>
      <c r="K72" s="1">
        <v>5</v>
      </c>
      <c r="L72" s="1">
        <v>5</v>
      </c>
      <c r="M72" s="1">
        <v>3</v>
      </c>
      <c r="N72" s="1">
        <v>5</v>
      </c>
      <c r="O72" s="1">
        <v>5</v>
      </c>
      <c r="P72" s="1">
        <v>5</v>
      </c>
      <c r="Q72" s="1">
        <v>5</v>
      </c>
      <c r="R72" s="1">
        <v>5</v>
      </c>
      <c r="S72" s="1">
        <v>5</v>
      </c>
      <c r="T72" s="1">
        <v>5</v>
      </c>
      <c r="U72" s="1">
        <v>5</v>
      </c>
      <c r="V72" s="1">
        <v>5</v>
      </c>
      <c r="W72" s="1">
        <v>3</v>
      </c>
      <c r="X72" s="1">
        <v>5</v>
      </c>
      <c r="Y72" s="9">
        <v>5</v>
      </c>
      <c r="Z72" s="26"/>
      <c r="AA72" s="11">
        <f t="shared" si="147"/>
        <v>5</v>
      </c>
      <c r="AB72" s="11">
        <f t="shared" si="148"/>
        <v>10</v>
      </c>
      <c r="AC72" s="12">
        <f t="shared" si="149"/>
        <v>13.154648767857287</v>
      </c>
      <c r="AD72" s="12">
        <f t="shared" si="150"/>
        <v>15.654648767857287</v>
      </c>
      <c r="AE72" s="12">
        <f t="shared" si="151"/>
        <v>17.808031558224251</v>
      </c>
      <c r="AF72" s="12">
        <f t="shared" si="152"/>
        <v>19.742295594396957</v>
      </c>
      <c r="AG72" s="12">
        <f t="shared" si="153"/>
        <v>21.523331529937067</v>
      </c>
      <c r="AH72" s="12">
        <f t="shared" si="154"/>
        <v>22.523331529937067</v>
      </c>
      <c r="AI72" s="12">
        <f t="shared" si="155"/>
        <v>24.100655913865712</v>
      </c>
      <c r="AJ72" s="12">
        <f t="shared" si="156"/>
        <v>25.605805892185618</v>
      </c>
      <c r="AK72" s="12">
        <f t="shared" si="157"/>
        <v>27.051130023775059</v>
      </c>
      <c r="AL72" s="12">
        <f t="shared" si="158"/>
        <v>28.445844752030709</v>
      </c>
      <c r="AM72" s="12">
        <f t="shared" si="159"/>
        <v>29.797035524167306</v>
      </c>
      <c r="AN72" s="12">
        <f t="shared" si="160"/>
        <v>31.110283199353272</v>
      </c>
      <c r="AO72" s="12">
        <f t="shared" si="161"/>
        <v>32.390073323402348</v>
      </c>
      <c r="AP72" s="12">
        <f t="shared" si="162"/>
        <v>33.640073323402348</v>
      </c>
      <c r="AQ72" s="12">
        <f t="shared" si="163"/>
        <v>34.863326033993481</v>
      </c>
      <c r="AR72" s="12">
        <f t="shared" si="164"/>
        <v>35.582763433697878</v>
      </c>
      <c r="AS72" s="12">
        <f t="shared" si="165"/>
        <v>36.759808000531066</v>
      </c>
      <c r="AT72" s="12">
        <f t="shared" si="166"/>
        <v>37.916699066329862</v>
      </c>
    </row>
    <row r="73" spans="1:46" x14ac:dyDescent="0.25">
      <c r="A73" s="45"/>
      <c r="B73" s="40"/>
      <c r="C73" s="1" t="s">
        <v>5</v>
      </c>
      <c r="D73" s="1">
        <v>1</v>
      </c>
      <c r="E73" s="5">
        <v>6600000</v>
      </c>
      <c r="F73" s="8">
        <v>5</v>
      </c>
      <c r="G73" s="1">
        <v>5</v>
      </c>
      <c r="H73" s="1">
        <v>5</v>
      </c>
      <c r="I73" s="1">
        <v>5</v>
      </c>
      <c r="J73" s="1">
        <v>5</v>
      </c>
      <c r="K73" s="1">
        <v>5</v>
      </c>
      <c r="L73" s="1">
        <v>5</v>
      </c>
      <c r="M73" s="1">
        <v>5</v>
      </c>
      <c r="N73" s="1">
        <v>5</v>
      </c>
      <c r="O73" s="1">
        <v>5</v>
      </c>
      <c r="P73" s="1">
        <v>5</v>
      </c>
      <c r="Q73" s="1">
        <v>5</v>
      </c>
      <c r="R73" s="1">
        <v>5</v>
      </c>
      <c r="S73" s="1">
        <v>5</v>
      </c>
      <c r="T73" s="1">
        <v>5</v>
      </c>
      <c r="U73" s="1">
        <v>5</v>
      </c>
      <c r="V73" s="1">
        <v>5</v>
      </c>
      <c r="W73" s="1">
        <v>5</v>
      </c>
      <c r="X73" s="1">
        <v>5</v>
      </c>
      <c r="Y73" s="9">
        <v>5</v>
      </c>
      <c r="Z73" s="26"/>
      <c r="AA73" s="11">
        <f t="shared" si="147"/>
        <v>5</v>
      </c>
      <c r="AB73" s="11">
        <f t="shared" si="148"/>
        <v>10</v>
      </c>
      <c r="AC73" s="12">
        <f t="shared" si="149"/>
        <v>13.154648767857287</v>
      </c>
      <c r="AD73" s="12">
        <f t="shared" si="150"/>
        <v>15.654648767857287</v>
      </c>
      <c r="AE73" s="12">
        <f t="shared" si="151"/>
        <v>17.808031558224251</v>
      </c>
      <c r="AF73" s="12">
        <f t="shared" si="152"/>
        <v>19.742295594396957</v>
      </c>
      <c r="AG73" s="12">
        <f t="shared" si="153"/>
        <v>21.523331529937067</v>
      </c>
      <c r="AH73" s="12">
        <f t="shared" si="154"/>
        <v>23.189998196603735</v>
      </c>
      <c r="AI73" s="12">
        <f t="shared" si="155"/>
        <v>24.76732258053238</v>
      </c>
      <c r="AJ73" s="12">
        <f t="shared" si="156"/>
        <v>26.272472558852286</v>
      </c>
      <c r="AK73" s="12">
        <f t="shared" si="157"/>
        <v>27.717796690441723</v>
      </c>
      <c r="AL73" s="12">
        <f t="shared" si="158"/>
        <v>29.112511418697373</v>
      </c>
      <c r="AM73" s="12">
        <f t="shared" si="159"/>
        <v>30.46370219083397</v>
      </c>
      <c r="AN73" s="12">
        <f t="shared" si="160"/>
        <v>31.776949866019937</v>
      </c>
      <c r="AO73" s="12">
        <f t="shared" si="161"/>
        <v>33.056739990069012</v>
      </c>
      <c r="AP73" s="12">
        <f t="shared" si="162"/>
        <v>34.306739990069012</v>
      </c>
      <c r="AQ73" s="12">
        <f t="shared" si="163"/>
        <v>35.529992700660145</v>
      </c>
      <c r="AR73" s="12">
        <f t="shared" si="164"/>
        <v>36.729055033500799</v>
      </c>
      <c r="AS73" s="12">
        <f t="shared" si="165"/>
        <v>37.906099600333988</v>
      </c>
      <c r="AT73" s="12">
        <f t="shared" si="166"/>
        <v>39.062990666132784</v>
      </c>
    </row>
    <row r="74" spans="1:46" x14ac:dyDescent="0.25">
      <c r="A74" s="45"/>
      <c r="B74" s="40"/>
      <c r="C74" s="1" t="s">
        <v>6</v>
      </c>
      <c r="D74" s="1">
        <v>3</v>
      </c>
      <c r="E74" s="5">
        <v>5420000</v>
      </c>
      <c r="F74" s="8">
        <v>5</v>
      </c>
      <c r="G74" s="1">
        <v>5</v>
      </c>
      <c r="H74" s="1">
        <v>5</v>
      </c>
      <c r="I74" s="1">
        <v>5</v>
      </c>
      <c r="J74" s="1">
        <v>5</v>
      </c>
      <c r="K74" s="1">
        <v>5</v>
      </c>
      <c r="L74" s="1">
        <v>3</v>
      </c>
      <c r="M74" s="1">
        <v>5</v>
      </c>
      <c r="N74" s="1">
        <v>5</v>
      </c>
      <c r="O74" s="1">
        <v>5</v>
      </c>
      <c r="P74" s="1">
        <v>5</v>
      </c>
      <c r="Q74" s="1">
        <v>0</v>
      </c>
      <c r="R74" s="1">
        <v>5</v>
      </c>
      <c r="S74" s="1">
        <v>5</v>
      </c>
      <c r="T74" s="1">
        <v>5</v>
      </c>
      <c r="U74" s="1">
        <v>5</v>
      </c>
      <c r="V74" s="1">
        <v>5</v>
      </c>
      <c r="W74" s="1">
        <v>3</v>
      </c>
      <c r="X74" s="1">
        <v>5</v>
      </c>
      <c r="Y74" s="9">
        <v>3</v>
      </c>
      <c r="Z74" s="26"/>
      <c r="AA74" s="11">
        <f t="shared" si="147"/>
        <v>5</v>
      </c>
      <c r="AB74" s="11">
        <f t="shared" si="148"/>
        <v>10</v>
      </c>
      <c r="AC74" s="12">
        <f t="shared" si="149"/>
        <v>13.154648767857287</v>
      </c>
      <c r="AD74" s="12">
        <f t="shared" si="150"/>
        <v>15.654648767857287</v>
      </c>
      <c r="AE74" s="12">
        <f t="shared" si="151"/>
        <v>17.808031558224251</v>
      </c>
      <c r="AF74" s="12">
        <f t="shared" si="152"/>
        <v>19.742295594396957</v>
      </c>
      <c r="AG74" s="12">
        <f t="shared" si="153"/>
        <v>20.810917155721022</v>
      </c>
      <c r="AH74" s="12">
        <f t="shared" si="154"/>
        <v>22.47758382238769</v>
      </c>
      <c r="AI74" s="12">
        <f t="shared" si="155"/>
        <v>24.054908206316334</v>
      </c>
      <c r="AJ74" s="12">
        <f t="shared" si="156"/>
        <v>25.56005818463624</v>
      </c>
      <c r="AK74" s="12">
        <f t="shared" si="157"/>
        <v>27.005382316225678</v>
      </c>
      <c r="AL74" s="12">
        <f t="shared" si="158"/>
        <v>27.005382316225678</v>
      </c>
      <c r="AM74" s="12">
        <f t="shared" si="159"/>
        <v>28.356573088362275</v>
      </c>
      <c r="AN74" s="12">
        <f t="shared" si="160"/>
        <v>29.669820763548241</v>
      </c>
      <c r="AO74" s="12">
        <f t="shared" si="161"/>
        <v>30.94961088759732</v>
      </c>
      <c r="AP74" s="12">
        <f t="shared" si="162"/>
        <v>32.199610887597316</v>
      </c>
      <c r="AQ74" s="12">
        <f t="shared" si="163"/>
        <v>33.422863598188449</v>
      </c>
      <c r="AR74" s="12">
        <f t="shared" si="164"/>
        <v>34.142300997892846</v>
      </c>
      <c r="AS74" s="12">
        <f t="shared" si="165"/>
        <v>35.319345564726035</v>
      </c>
      <c r="AT74" s="12">
        <f t="shared" si="166"/>
        <v>36.013480204205315</v>
      </c>
    </row>
    <row r="75" spans="1:46" x14ac:dyDescent="0.25">
      <c r="A75" s="45">
        <v>25</v>
      </c>
      <c r="B75" s="40" t="s">
        <v>32</v>
      </c>
      <c r="C75" s="1" t="s">
        <v>4</v>
      </c>
      <c r="D75" s="1">
        <v>1</v>
      </c>
      <c r="E75" s="5">
        <v>392000</v>
      </c>
      <c r="F75" s="8">
        <v>5</v>
      </c>
      <c r="G75" s="1">
        <v>5</v>
      </c>
      <c r="H75" s="1">
        <v>5</v>
      </c>
      <c r="I75" s="1">
        <v>5</v>
      </c>
      <c r="J75" s="1">
        <v>5</v>
      </c>
      <c r="K75" s="1">
        <v>5</v>
      </c>
      <c r="L75" s="1">
        <v>5</v>
      </c>
      <c r="M75" s="1">
        <v>5</v>
      </c>
      <c r="N75" s="1">
        <v>5</v>
      </c>
      <c r="O75" s="1">
        <v>5</v>
      </c>
      <c r="P75" s="1">
        <v>5</v>
      </c>
      <c r="Q75" s="1">
        <v>5</v>
      </c>
      <c r="R75" s="1">
        <v>5</v>
      </c>
      <c r="S75" s="1">
        <v>5</v>
      </c>
      <c r="T75" s="1">
        <v>5</v>
      </c>
      <c r="U75" s="1">
        <v>5</v>
      </c>
      <c r="V75" s="1">
        <v>5</v>
      </c>
      <c r="W75" s="1">
        <v>5</v>
      </c>
      <c r="X75" s="1">
        <v>5</v>
      </c>
      <c r="Y75" s="9">
        <v>5</v>
      </c>
      <c r="Z75" s="26"/>
      <c r="AA75" s="11">
        <f t="shared" si="147"/>
        <v>5</v>
      </c>
      <c r="AB75" s="11">
        <f t="shared" si="148"/>
        <v>10</v>
      </c>
      <c r="AC75" s="12">
        <f t="shared" si="149"/>
        <v>13.154648767857287</v>
      </c>
      <c r="AD75" s="12">
        <f t="shared" si="150"/>
        <v>15.654648767857287</v>
      </c>
      <c r="AE75" s="12">
        <f t="shared" si="151"/>
        <v>17.808031558224251</v>
      </c>
      <c r="AF75" s="12">
        <f t="shared" si="152"/>
        <v>19.742295594396957</v>
      </c>
      <c r="AG75" s="12">
        <f t="shared" si="153"/>
        <v>21.523331529937067</v>
      </c>
      <c r="AH75" s="12">
        <f t="shared" si="154"/>
        <v>23.189998196603735</v>
      </c>
      <c r="AI75" s="12">
        <f t="shared" si="155"/>
        <v>24.76732258053238</v>
      </c>
      <c r="AJ75" s="12">
        <f t="shared" si="156"/>
        <v>26.272472558852286</v>
      </c>
      <c r="AK75" s="12">
        <f t="shared" si="157"/>
        <v>27.717796690441723</v>
      </c>
      <c r="AL75" s="12">
        <f t="shared" si="158"/>
        <v>29.112511418697373</v>
      </c>
      <c r="AM75" s="12">
        <f t="shared" si="159"/>
        <v>30.46370219083397</v>
      </c>
      <c r="AN75" s="12">
        <f t="shared" si="160"/>
        <v>31.776949866019937</v>
      </c>
      <c r="AO75" s="12">
        <f t="shared" si="161"/>
        <v>33.056739990069012</v>
      </c>
      <c r="AP75" s="12">
        <f t="shared" si="162"/>
        <v>34.306739990069012</v>
      </c>
      <c r="AQ75" s="12">
        <f t="shared" si="163"/>
        <v>35.529992700660145</v>
      </c>
      <c r="AR75" s="12">
        <f t="shared" si="164"/>
        <v>36.729055033500799</v>
      </c>
      <c r="AS75" s="12">
        <f t="shared" si="165"/>
        <v>37.906099600333988</v>
      </c>
      <c r="AT75" s="12">
        <f t="shared" si="166"/>
        <v>39.062990666132784</v>
      </c>
    </row>
    <row r="76" spans="1:46" x14ac:dyDescent="0.25">
      <c r="A76" s="45"/>
      <c r="B76" s="40"/>
      <c r="C76" s="1" t="s">
        <v>5</v>
      </c>
      <c r="D76" s="1">
        <v>2</v>
      </c>
      <c r="E76" s="5">
        <v>94600</v>
      </c>
      <c r="F76" s="8">
        <v>5</v>
      </c>
      <c r="G76" s="1">
        <v>5</v>
      </c>
      <c r="H76" s="1">
        <v>5</v>
      </c>
      <c r="I76" s="1">
        <v>5</v>
      </c>
      <c r="J76" s="1">
        <v>5</v>
      </c>
      <c r="K76" s="1">
        <v>5</v>
      </c>
      <c r="L76" s="1">
        <v>5</v>
      </c>
      <c r="M76" s="1">
        <v>5</v>
      </c>
      <c r="N76" s="1">
        <v>5</v>
      </c>
      <c r="O76" s="1">
        <v>5</v>
      </c>
      <c r="P76" s="1">
        <v>5</v>
      </c>
      <c r="Q76" s="1">
        <v>5</v>
      </c>
      <c r="R76" s="1">
        <v>5</v>
      </c>
      <c r="S76" s="1">
        <v>5</v>
      </c>
      <c r="T76" s="1">
        <v>5</v>
      </c>
      <c r="U76" s="1">
        <v>5</v>
      </c>
      <c r="V76" s="1">
        <v>3</v>
      </c>
      <c r="W76" s="1">
        <v>5</v>
      </c>
      <c r="X76" s="1">
        <v>5</v>
      </c>
      <c r="Y76" s="9">
        <v>5</v>
      </c>
      <c r="Z76" s="26"/>
      <c r="AA76" s="11">
        <f t="shared" si="147"/>
        <v>5</v>
      </c>
      <c r="AB76" s="11">
        <f t="shared" si="148"/>
        <v>10</v>
      </c>
      <c r="AC76" s="12">
        <f t="shared" si="149"/>
        <v>13.154648767857287</v>
      </c>
      <c r="AD76" s="12">
        <f t="shared" si="150"/>
        <v>15.654648767857287</v>
      </c>
      <c r="AE76" s="12">
        <f t="shared" si="151"/>
        <v>17.808031558224251</v>
      </c>
      <c r="AF76" s="12">
        <f t="shared" si="152"/>
        <v>19.742295594396957</v>
      </c>
      <c r="AG76" s="12">
        <f t="shared" si="153"/>
        <v>21.523331529937067</v>
      </c>
      <c r="AH76" s="12">
        <f t="shared" si="154"/>
        <v>23.189998196603735</v>
      </c>
      <c r="AI76" s="12">
        <f t="shared" si="155"/>
        <v>24.76732258053238</v>
      </c>
      <c r="AJ76" s="12">
        <f t="shared" si="156"/>
        <v>26.272472558852286</v>
      </c>
      <c r="AK76" s="12">
        <f t="shared" si="157"/>
        <v>27.717796690441723</v>
      </c>
      <c r="AL76" s="12">
        <f t="shared" si="158"/>
        <v>29.112511418697373</v>
      </c>
      <c r="AM76" s="12">
        <f t="shared" si="159"/>
        <v>30.46370219083397</v>
      </c>
      <c r="AN76" s="12">
        <f t="shared" si="160"/>
        <v>31.776949866019937</v>
      </c>
      <c r="AO76" s="12">
        <f t="shared" si="161"/>
        <v>33.056739990069012</v>
      </c>
      <c r="AP76" s="12">
        <f t="shared" si="162"/>
        <v>34.306739990069012</v>
      </c>
      <c r="AQ76" s="12">
        <f t="shared" si="163"/>
        <v>35.040691616423693</v>
      </c>
      <c r="AR76" s="12">
        <f t="shared" si="164"/>
        <v>36.239753949264347</v>
      </c>
      <c r="AS76" s="12">
        <f t="shared" si="165"/>
        <v>37.416798516097536</v>
      </c>
      <c r="AT76" s="12">
        <f t="shared" si="166"/>
        <v>38.573689581896332</v>
      </c>
    </row>
    <row r="77" spans="1:46" x14ac:dyDescent="0.25">
      <c r="A77" s="45"/>
      <c r="B77" s="40"/>
      <c r="C77" s="1" t="s">
        <v>6</v>
      </c>
      <c r="D77" s="1">
        <v>2</v>
      </c>
      <c r="E77" s="5">
        <v>95600</v>
      </c>
      <c r="F77" s="8">
        <v>5</v>
      </c>
      <c r="G77" s="1">
        <v>5</v>
      </c>
      <c r="H77" s="1">
        <v>5</v>
      </c>
      <c r="I77" s="1">
        <v>5</v>
      </c>
      <c r="J77" s="1">
        <v>5</v>
      </c>
      <c r="K77" s="1">
        <v>5</v>
      </c>
      <c r="L77" s="1">
        <v>5</v>
      </c>
      <c r="M77" s="1">
        <v>5</v>
      </c>
      <c r="N77" s="1">
        <v>5</v>
      </c>
      <c r="O77" s="1">
        <v>5</v>
      </c>
      <c r="P77" s="1">
        <v>0</v>
      </c>
      <c r="Q77" s="1">
        <v>5</v>
      </c>
      <c r="R77" s="1">
        <v>5</v>
      </c>
      <c r="S77" s="1">
        <v>5</v>
      </c>
      <c r="T77" s="1">
        <v>5</v>
      </c>
      <c r="U77" s="1">
        <v>5</v>
      </c>
      <c r="V77" s="1">
        <v>5</v>
      </c>
      <c r="W77" s="1">
        <v>5</v>
      </c>
      <c r="X77" s="1">
        <v>5</v>
      </c>
      <c r="Y77" s="9">
        <v>5</v>
      </c>
      <c r="Z77" s="26"/>
      <c r="AA77" s="11">
        <f t="shared" si="147"/>
        <v>5</v>
      </c>
      <c r="AB77" s="11">
        <f t="shared" si="148"/>
        <v>10</v>
      </c>
      <c r="AC77" s="12">
        <f t="shared" si="149"/>
        <v>13.154648767857287</v>
      </c>
      <c r="AD77" s="12">
        <f t="shared" si="150"/>
        <v>15.654648767857287</v>
      </c>
      <c r="AE77" s="12">
        <f t="shared" si="151"/>
        <v>17.808031558224251</v>
      </c>
      <c r="AF77" s="12">
        <f t="shared" si="152"/>
        <v>19.742295594396957</v>
      </c>
      <c r="AG77" s="12">
        <f t="shared" si="153"/>
        <v>21.523331529937067</v>
      </c>
      <c r="AH77" s="12">
        <f t="shared" si="154"/>
        <v>23.189998196603735</v>
      </c>
      <c r="AI77" s="12">
        <f t="shared" si="155"/>
        <v>24.76732258053238</v>
      </c>
      <c r="AJ77" s="12">
        <f t="shared" si="156"/>
        <v>26.272472558852286</v>
      </c>
      <c r="AK77" s="12">
        <f t="shared" si="157"/>
        <v>26.272472558852286</v>
      </c>
      <c r="AL77" s="12">
        <f t="shared" si="158"/>
        <v>27.667187287107936</v>
      </c>
      <c r="AM77" s="12">
        <f t="shared" si="159"/>
        <v>29.018378059244533</v>
      </c>
      <c r="AN77" s="12">
        <f t="shared" si="160"/>
        <v>30.331625734430499</v>
      </c>
      <c r="AO77" s="12">
        <f t="shared" si="161"/>
        <v>31.611415858479578</v>
      </c>
      <c r="AP77" s="12">
        <f t="shared" si="162"/>
        <v>32.861415858479575</v>
      </c>
      <c r="AQ77" s="12">
        <f t="shared" si="163"/>
        <v>34.084668569070708</v>
      </c>
      <c r="AR77" s="12">
        <f t="shared" si="164"/>
        <v>35.283730901911362</v>
      </c>
      <c r="AS77" s="12">
        <f t="shared" si="165"/>
        <v>36.460775468744551</v>
      </c>
      <c r="AT77" s="12">
        <f t="shared" si="166"/>
        <v>37.617666534543346</v>
      </c>
    </row>
    <row r="78" spans="1:46" x14ac:dyDescent="0.25">
      <c r="A78" s="45">
        <v>26</v>
      </c>
      <c r="B78" s="40" t="s">
        <v>33</v>
      </c>
      <c r="C78" s="1" t="s">
        <v>4</v>
      </c>
      <c r="D78" s="1">
        <v>1</v>
      </c>
      <c r="E78" s="5">
        <v>1240000</v>
      </c>
      <c r="F78" s="8">
        <v>5</v>
      </c>
      <c r="G78" s="1">
        <v>5</v>
      </c>
      <c r="H78" s="1">
        <v>5</v>
      </c>
      <c r="I78" s="1">
        <v>5</v>
      </c>
      <c r="J78" s="1">
        <v>5</v>
      </c>
      <c r="K78" s="1">
        <v>5</v>
      </c>
      <c r="L78" s="1">
        <v>5</v>
      </c>
      <c r="M78" s="1">
        <v>5</v>
      </c>
      <c r="N78" s="1">
        <v>5</v>
      </c>
      <c r="O78" s="1">
        <v>5</v>
      </c>
      <c r="P78" s="1">
        <v>5</v>
      </c>
      <c r="Q78" s="1">
        <v>5</v>
      </c>
      <c r="R78" s="1">
        <v>5</v>
      </c>
      <c r="S78" s="1">
        <v>5</v>
      </c>
      <c r="T78" s="1">
        <v>5</v>
      </c>
      <c r="U78" s="1">
        <v>5</v>
      </c>
      <c r="V78" s="1">
        <v>5</v>
      </c>
      <c r="W78" s="1">
        <v>5</v>
      </c>
      <c r="X78" s="1">
        <v>5</v>
      </c>
      <c r="Y78" s="9">
        <v>5</v>
      </c>
      <c r="Z78" s="26"/>
      <c r="AA78" s="11">
        <f t="shared" si="147"/>
        <v>5</v>
      </c>
      <c r="AB78" s="11">
        <f t="shared" si="148"/>
        <v>10</v>
      </c>
      <c r="AC78" s="12">
        <f t="shared" si="149"/>
        <v>13.154648767857287</v>
      </c>
      <c r="AD78" s="12">
        <f t="shared" si="150"/>
        <v>15.654648767857287</v>
      </c>
      <c r="AE78" s="12">
        <f t="shared" si="151"/>
        <v>17.808031558224251</v>
      </c>
      <c r="AF78" s="12">
        <f t="shared" si="152"/>
        <v>19.742295594396957</v>
      </c>
      <c r="AG78" s="12">
        <f t="shared" si="153"/>
        <v>21.523331529937067</v>
      </c>
      <c r="AH78" s="12">
        <f t="shared" si="154"/>
        <v>23.189998196603735</v>
      </c>
      <c r="AI78" s="12">
        <f t="shared" si="155"/>
        <v>24.76732258053238</v>
      </c>
      <c r="AJ78" s="12">
        <f t="shared" si="156"/>
        <v>26.272472558852286</v>
      </c>
      <c r="AK78" s="12">
        <f t="shared" si="157"/>
        <v>27.717796690441723</v>
      </c>
      <c r="AL78" s="12">
        <f t="shared" si="158"/>
        <v>29.112511418697373</v>
      </c>
      <c r="AM78" s="12">
        <f t="shared" si="159"/>
        <v>30.46370219083397</v>
      </c>
      <c r="AN78" s="12">
        <f t="shared" si="160"/>
        <v>31.776949866019937</v>
      </c>
      <c r="AO78" s="12">
        <f t="shared" si="161"/>
        <v>33.056739990069012</v>
      </c>
      <c r="AP78" s="12">
        <f t="shared" si="162"/>
        <v>34.306739990069012</v>
      </c>
      <c r="AQ78" s="12">
        <f t="shared" si="163"/>
        <v>35.529992700660145</v>
      </c>
      <c r="AR78" s="12">
        <f t="shared" si="164"/>
        <v>36.729055033500799</v>
      </c>
      <c r="AS78" s="12">
        <f t="shared" si="165"/>
        <v>37.906099600333988</v>
      </c>
      <c r="AT78" s="12">
        <f t="shared" si="166"/>
        <v>39.062990666132784</v>
      </c>
    </row>
    <row r="79" spans="1:46" x14ac:dyDescent="0.25">
      <c r="A79" s="45"/>
      <c r="B79" s="40"/>
      <c r="C79" s="1" t="s">
        <v>5</v>
      </c>
      <c r="D79" s="1">
        <v>1</v>
      </c>
      <c r="E79" s="5">
        <v>1300000</v>
      </c>
      <c r="F79" s="8">
        <v>5</v>
      </c>
      <c r="G79" s="1">
        <v>5</v>
      </c>
      <c r="H79" s="1">
        <v>5</v>
      </c>
      <c r="I79" s="1">
        <v>5</v>
      </c>
      <c r="J79" s="1">
        <v>5</v>
      </c>
      <c r="K79" s="1">
        <v>5</v>
      </c>
      <c r="L79" s="1">
        <v>5</v>
      </c>
      <c r="M79" s="1">
        <v>5</v>
      </c>
      <c r="N79" s="1">
        <v>5</v>
      </c>
      <c r="O79" s="1">
        <v>5</v>
      </c>
      <c r="P79" s="1">
        <v>0</v>
      </c>
      <c r="Q79" s="1">
        <v>5</v>
      </c>
      <c r="R79" s="1">
        <v>5</v>
      </c>
      <c r="S79" s="1">
        <v>5</v>
      </c>
      <c r="T79" s="1">
        <v>5</v>
      </c>
      <c r="U79" s="1">
        <v>5</v>
      </c>
      <c r="V79" s="1">
        <v>5</v>
      </c>
      <c r="W79" s="1">
        <v>5</v>
      </c>
      <c r="X79" s="1">
        <v>5</v>
      </c>
      <c r="Y79" s="9">
        <v>0</v>
      </c>
      <c r="Z79" s="26"/>
      <c r="AA79" s="11">
        <f t="shared" si="147"/>
        <v>5</v>
      </c>
      <c r="AB79" s="11">
        <f t="shared" si="148"/>
        <v>10</v>
      </c>
      <c r="AC79" s="12">
        <f t="shared" si="149"/>
        <v>13.154648767857287</v>
      </c>
      <c r="AD79" s="12">
        <f t="shared" si="150"/>
        <v>15.654648767857287</v>
      </c>
      <c r="AE79" s="12">
        <f t="shared" si="151"/>
        <v>17.808031558224251</v>
      </c>
      <c r="AF79" s="12">
        <f t="shared" si="152"/>
        <v>19.742295594396957</v>
      </c>
      <c r="AG79" s="12">
        <f t="shared" si="153"/>
        <v>21.523331529937067</v>
      </c>
      <c r="AH79" s="12">
        <f t="shared" si="154"/>
        <v>23.189998196603735</v>
      </c>
      <c r="AI79" s="12">
        <f t="shared" si="155"/>
        <v>24.76732258053238</v>
      </c>
      <c r="AJ79" s="12">
        <f t="shared" si="156"/>
        <v>26.272472558852286</v>
      </c>
      <c r="AK79" s="12">
        <f t="shared" si="157"/>
        <v>26.272472558852286</v>
      </c>
      <c r="AL79" s="12">
        <f t="shared" si="158"/>
        <v>27.667187287107936</v>
      </c>
      <c r="AM79" s="12">
        <f t="shared" si="159"/>
        <v>29.018378059244533</v>
      </c>
      <c r="AN79" s="12">
        <f t="shared" si="160"/>
        <v>30.331625734430499</v>
      </c>
      <c r="AO79" s="12">
        <f t="shared" si="161"/>
        <v>31.611415858479578</v>
      </c>
      <c r="AP79" s="12">
        <f t="shared" si="162"/>
        <v>32.861415858479575</v>
      </c>
      <c r="AQ79" s="12">
        <f t="shared" si="163"/>
        <v>34.084668569070708</v>
      </c>
      <c r="AR79" s="12">
        <f t="shared" si="164"/>
        <v>35.283730901911362</v>
      </c>
      <c r="AS79" s="12">
        <f t="shared" si="165"/>
        <v>36.460775468744551</v>
      </c>
      <c r="AT79" s="12">
        <f t="shared" si="166"/>
        <v>36.460775468744551</v>
      </c>
    </row>
    <row r="80" spans="1:46" x14ac:dyDescent="0.25">
      <c r="A80" s="45"/>
      <c r="B80" s="40"/>
      <c r="C80" s="1" t="s">
        <v>6</v>
      </c>
      <c r="D80" s="1">
        <v>1</v>
      </c>
      <c r="E80" s="5">
        <v>1260000</v>
      </c>
      <c r="F80" s="8">
        <v>5</v>
      </c>
      <c r="G80" s="1">
        <v>5</v>
      </c>
      <c r="H80" s="1">
        <v>5</v>
      </c>
      <c r="I80" s="1">
        <v>5</v>
      </c>
      <c r="J80" s="1">
        <v>5</v>
      </c>
      <c r="K80" s="1">
        <v>5</v>
      </c>
      <c r="L80" s="1">
        <v>5</v>
      </c>
      <c r="M80" s="1">
        <v>5</v>
      </c>
      <c r="N80" s="1">
        <v>5</v>
      </c>
      <c r="O80" s="1">
        <v>5</v>
      </c>
      <c r="P80" s="1">
        <v>0</v>
      </c>
      <c r="Q80" s="1">
        <v>0</v>
      </c>
      <c r="R80" s="1">
        <v>5</v>
      </c>
      <c r="S80" s="1">
        <v>5</v>
      </c>
      <c r="T80" s="1">
        <v>5</v>
      </c>
      <c r="U80" s="1">
        <v>5</v>
      </c>
      <c r="V80" s="1">
        <v>5</v>
      </c>
      <c r="W80" s="1">
        <v>0</v>
      </c>
      <c r="X80" s="1">
        <v>5</v>
      </c>
      <c r="Y80" s="9">
        <v>5</v>
      </c>
      <c r="Z80" s="26"/>
      <c r="AA80" s="11">
        <f t="shared" si="147"/>
        <v>5</v>
      </c>
      <c r="AB80" s="11">
        <f t="shared" si="148"/>
        <v>10</v>
      </c>
      <c r="AC80" s="12">
        <f t="shared" si="149"/>
        <v>13.154648767857287</v>
      </c>
      <c r="AD80" s="12">
        <f t="shared" si="150"/>
        <v>15.654648767857287</v>
      </c>
      <c r="AE80" s="12">
        <f t="shared" si="151"/>
        <v>17.808031558224251</v>
      </c>
      <c r="AF80" s="12">
        <f t="shared" si="152"/>
        <v>19.742295594396957</v>
      </c>
      <c r="AG80" s="12">
        <f t="shared" si="153"/>
        <v>21.523331529937067</v>
      </c>
      <c r="AH80" s="12">
        <f t="shared" si="154"/>
        <v>23.189998196603735</v>
      </c>
      <c r="AI80" s="12">
        <f t="shared" si="155"/>
        <v>24.76732258053238</v>
      </c>
      <c r="AJ80" s="12">
        <f t="shared" si="156"/>
        <v>26.272472558852286</v>
      </c>
      <c r="AK80" s="12">
        <f t="shared" si="157"/>
        <v>26.272472558852286</v>
      </c>
      <c r="AL80" s="12">
        <f t="shared" si="158"/>
        <v>26.272472558852286</v>
      </c>
      <c r="AM80" s="12">
        <f t="shared" si="159"/>
        <v>27.623663330988883</v>
      </c>
      <c r="AN80" s="12">
        <f t="shared" si="160"/>
        <v>28.936911006174849</v>
      </c>
      <c r="AO80" s="12">
        <f t="shared" si="161"/>
        <v>30.216701130223928</v>
      </c>
      <c r="AP80" s="12">
        <f t="shared" si="162"/>
        <v>31.466701130223928</v>
      </c>
      <c r="AQ80" s="12">
        <f t="shared" si="163"/>
        <v>32.689953840815058</v>
      </c>
      <c r="AR80" s="12">
        <f t="shared" si="164"/>
        <v>32.689953840815058</v>
      </c>
      <c r="AS80" s="12">
        <f t="shared" si="165"/>
        <v>33.866998407648246</v>
      </c>
      <c r="AT80" s="12">
        <f t="shared" si="166"/>
        <v>35.023889473447042</v>
      </c>
    </row>
    <row r="81" spans="1:46" x14ac:dyDescent="0.25">
      <c r="A81" s="45">
        <v>27</v>
      </c>
      <c r="B81" s="40" t="s">
        <v>34</v>
      </c>
      <c r="C81" s="1" t="s">
        <v>4</v>
      </c>
      <c r="D81" s="1">
        <v>3</v>
      </c>
      <c r="E81" s="5">
        <v>13300000</v>
      </c>
      <c r="F81" s="8">
        <v>5</v>
      </c>
      <c r="G81" s="1">
        <v>5</v>
      </c>
      <c r="H81" s="1">
        <v>5</v>
      </c>
      <c r="I81" s="1">
        <v>5</v>
      </c>
      <c r="J81" s="1">
        <v>5</v>
      </c>
      <c r="K81" s="1">
        <v>5</v>
      </c>
      <c r="L81" s="1">
        <v>5</v>
      </c>
      <c r="M81" s="1">
        <v>5</v>
      </c>
      <c r="N81" s="1">
        <v>5</v>
      </c>
      <c r="O81" s="1">
        <v>5</v>
      </c>
      <c r="P81" s="1">
        <v>5</v>
      </c>
      <c r="Q81" s="1">
        <v>5</v>
      </c>
      <c r="R81" s="1">
        <v>5</v>
      </c>
      <c r="S81" s="1">
        <v>5</v>
      </c>
      <c r="T81" s="1">
        <v>5</v>
      </c>
      <c r="U81" s="1">
        <v>5</v>
      </c>
      <c r="V81" s="1">
        <v>5</v>
      </c>
      <c r="W81" s="1">
        <v>5</v>
      </c>
      <c r="X81" s="1">
        <v>5</v>
      </c>
      <c r="Y81" s="9">
        <v>5</v>
      </c>
      <c r="Z81" s="26"/>
      <c r="AA81" s="11">
        <f t="shared" si="147"/>
        <v>5</v>
      </c>
      <c r="AB81" s="11">
        <f t="shared" si="148"/>
        <v>10</v>
      </c>
      <c r="AC81" s="12">
        <f t="shared" si="149"/>
        <v>13.154648767857287</v>
      </c>
      <c r="AD81" s="12">
        <f t="shared" si="150"/>
        <v>15.654648767857287</v>
      </c>
      <c r="AE81" s="12">
        <f t="shared" si="151"/>
        <v>17.808031558224251</v>
      </c>
      <c r="AF81" s="12">
        <f t="shared" si="152"/>
        <v>19.742295594396957</v>
      </c>
      <c r="AG81" s="12">
        <f t="shared" si="153"/>
        <v>21.523331529937067</v>
      </c>
      <c r="AH81" s="12">
        <f t="shared" si="154"/>
        <v>23.189998196603735</v>
      </c>
      <c r="AI81" s="12">
        <f t="shared" si="155"/>
        <v>24.76732258053238</v>
      </c>
      <c r="AJ81" s="12">
        <f t="shared" si="156"/>
        <v>26.272472558852286</v>
      </c>
      <c r="AK81" s="12">
        <f t="shared" si="157"/>
        <v>27.717796690441723</v>
      </c>
      <c r="AL81" s="12">
        <f t="shared" si="158"/>
        <v>29.112511418697373</v>
      </c>
      <c r="AM81" s="12">
        <f t="shared" si="159"/>
        <v>30.46370219083397</v>
      </c>
      <c r="AN81" s="12">
        <f t="shared" si="160"/>
        <v>31.776949866019937</v>
      </c>
      <c r="AO81" s="12">
        <f t="shared" si="161"/>
        <v>33.056739990069012</v>
      </c>
      <c r="AP81" s="12">
        <f t="shared" si="162"/>
        <v>34.306739990069012</v>
      </c>
      <c r="AQ81" s="12">
        <f t="shared" si="163"/>
        <v>35.529992700660145</v>
      </c>
      <c r="AR81" s="12">
        <f t="shared" si="164"/>
        <v>36.729055033500799</v>
      </c>
      <c r="AS81" s="12">
        <f t="shared" si="165"/>
        <v>37.906099600333988</v>
      </c>
      <c r="AT81" s="12">
        <f t="shared" si="166"/>
        <v>39.062990666132784</v>
      </c>
    </row>
    <row r="82" spans="1:46" x14ac:dyDescent="0.25">
      <c r="A82" s="45"/>
      <c r="B82" s="40"/>
      <c r="C82" s="1" t="s">
        <v>5</v>
      </c>
      <c r="D82" s="1">
        <v>1</v>
      </c>
      <c r="E82" s="5">
        <v>26700000</v>
      </c>
      <c r="F82" s="8">
        <v>5</v>
      </c>
      <c r="G82" s="1">
        <v>5</v>
      </c>
      <c r="H82" s="1">
        <v>5</v>
      </c>
      <c r="I82" s="1">
        <v>5</v>
      </c>
      <c r="J82" s="1">
        <v>5</v>
      </c>
      <c r="K82" s="1">
        <v>5</v>
      </c>
      <c r="L82" s="1">
        <v>5</v>
      </c>
      <c r="M82" s="1">
        <v>5</v>
      </c>
      <c r="N82" s="1">
        <v>5</v>
      </c>
      <c r="O82" s="1">
        <v>5</v>
      </c>
      <c r="P82" s="1">
        <v>5</v>
      </c>
      <c r="Q82" s="1">
        <v>5</v>
      </c>
      <c r="R82" s="1">
        <v>5</v>
      </c>
      <c r="S82" s="1">
        <v>0</v>
      </c>
      <c r="T82" s="1">
        <v>0</v>
      </c>
      <c r="U82" s="1">
        <v>0</v>
      </c>
      <c r="V82" s="1">
        <v>5</v>
      </c>
      <c r="W82" s="1">
        <v>5</v>
      </c>
      <c r="X82" s="1">
        <v>5</v>
      </c>
      <c r="Y82" s="9">
        <v>5</v>
      </c>
      <c r="Z82" s="26"/>
      <c r="AA82" s="11">
        <f t="shared" si="147"/>
        <v>5</v>
      </c>
      <c r="AB82" s="11">
        <f t="shared" si="148"/>
        <v>10</v>
      </c>
      <c r="AC82" s="12">
        <f t="shared" si="149"/>
        <v>13.154648767857287</v>
      </c>
      <c r="AD82" s="12">
        <f t="shared" si="150"/>
        <v>15.654648767857287</v>
      </c>
      <c r="AE82" s="12">
        <f t="shared" si="151"/>
        <v>17.808031558224251</v>
      </c>
      <c r="AF82" s="12">
        <f t="shared" si="152"/>
        <v>19.742295594396957</v>
      </c>
      <c r="AG82" s="12">
        <f t="shared" si="153"/>
        <v>21.523331529937067</v>
      </c>
      <c r="AH82" s="12">
        <f t="shared" si="154"/>
        <v>23.189998196603735</v>
      </c>
      <c r="AI82" s="12">
        <f t="shared" si="155"/>
        <v>24.76732258053238</v>
      </c>
      <c r="AJ82" s="12">
        <f t="shared" si="156"/>
        <v>26.272472558852286</v>
      </c>
      <c r="AK82" s="12">
        <f t="shared" si="157"/>
        <v>27.717796690441723</v>
      </c>
      <c r="AL82" s="12">
        <f t="shared" si="158"/>
        <v>29.112511418697373</v>
      </c>
      <c r="AM82" s="12">
        <f t="shared" si="159"/>
        <v>30.46370219083397</v>
      </c>
      <c r="AN82" s="12">
        <f t="shared" si="160"/>
        <v>30.46370219083397</v>
      </c>
      <c r="AO82" s="12">
        <f t="shared" si="161"/>
        <v>30.46370219083397</v>
      </c>
      <c r="AP82" s="12">
        <f t="shared" si="162"/>
        <v>30.46370219083397</v>
      </c>
      <c r="AQ82" s="12">
        <f t="shared" si="163"/>
        <v>31.6869549014251</v>
      </c>
      <c r="AR82" s="12">
        <f t="shared" si="164"/>
        <v>32.886017234265758</v>
      </c>
      <c r="AS82" s="12">
        <f t="shared" si="165"/>
        <v>34.063061801098947</v>
      </c>
      <c r="AT82" s="12">
        <f t="shared" si="166"/>
        <v>35.219952866897742</v>
      </c>
    </row>
    <row r="83" spans="1:46" x14ac:dyDescent="0.25">
      <c r="A83" s="45"/>
      <c r="B83" s="40"/>
      <c r="C83" s="1" t="s">
        <v>6</v>
      </c>
      <c r="D83" s="1">
        <v>1</v>
      </c>
      <c r="E83" s="5">
        <v>17000000</v>
      </c>
      <c r="F83" s="8">
        <v>5</v>
      </c>
      <c r="G83" s="1">
        <v>5</v>
      </c>
      <c r="H83" s="1">
        <v>5</v>
      </c>
      <c r="I83" s="1">
        <v>5</v>
      </c>
      <c r="J83" s="1">
        <v>5</v>
      </c>
      <c r="K83" s="1">
        <v>5</v>
      </c>
      <c r="L83" s="1">
        <v>5</v>
      </c>
      <c r="M83" s="1">
        <v>5</v>
      </c>
      <c r="N83" s="1">
        <v>5</v>
      </c>
      <c r="O83" s="1">
        <v>5</v>
      </c>
      <c r="P83" s="1">
        <v>0</v>
      </c>
      <c r="Q83" s="1">
        <v>0</v>
      </c>
      <c r="R83" s="1">
        <v>5</v>
      </c>
      <c r="S83" s="1">
        <v>5</v>
      </c>
      <c r="T83" s="1">
        <v>0</v>
      </c>
      <c r="U83" s="1">
        <v>5</v>
      </c>
      <c r="V83" s="1">
        <v>5</v>
      </c>
      <c r="W83" s="1">
        <v>5</v>
      </c>
      <c r="X83" s="1">
        <v>5</v>
      </c>
      <c r="Y83" s="9">
        <v>5</v>
      </c>
      <c r="Z83" s="26"/>
      <c r="AA83" s="11">
        <f t="shared" si="147"/>
        <v>5</v>
      </c>
      <c r="AB83" s="11">
        <f t="shared" si="148"/>
        <v>10</v>
      </c>
      <c r="AC83" s="12">
        <f t="shared" si="149"/>
        <v>13.154648767857287</v>
      </c>
      <c r="AD83" s="12">
        <f t="shared" si="150"/>
        <v>15.654648767857287</v>
      </c>
      <c r="AE83" s="12">
        <f t="shared" si="151"/>
        <v>17.808031558224251</v>
      </c>
      <c r="AF83" s="12">
        <f t="shared" si="152"/>
        <v>19.742295594396957</v>
      </c>
      <c r="AG83" s="12">
        <f t="shared" si="153"/>
        <v>21.523331529937067</v>
      </c>
      <c r="AH83" s="12">
        <f t="shared" si="154"/>
        <v>23.189998196603735</v>
      </c>
      <c r="AI83" s="12">
        <f t="shared" si="155"/>
        <v>24.76732258053238</v>
      </c>
      <c r="AJ83" s="12">
        <f t="shared" si="156"/>
        <v>26.272472558852286</v>
      </c>
      <c r="AK83" s="12">
        <f t="shared" si="157"/>
        <v>26.272472558852286</v>
      </c>
      <c r="AL83" s="12">
        <f t="shared" si="158"/>
        <v>26.272472558852286</v>
      </c>
      <c r="AM83" s="12">
        <f t="shared" si="159"/>
        <v>27.623663330988883</v>
      </c>
      <c r="AN83" s="12">
        <f t="shared" si="160"/>
        <v>28.936911006174849</v>
      </c>
      <c r="AO83" s="12">
        <f t="shared" si="161"/>
        <v>28.936911006174849</v>
      </c>
      <c r="AP83" s="12">
        <f t="shared" si="162"/>
        <v>30.186911006174849</v>
      </c>
      <c r="AQ83" s="12">
        <f t="shared" si="163"/>
        <v>31.410163716765979</v>
      </c>
      <c r="AR83" s="12">
        <f t="shared" si="164"/>
        <v>32.609226049606633</v>
      </c>
      <c r="AS83" s="12">
        <f t="shared" si="165"/>
        <v>33.786270616439822</v>
      </c>
      <c r="AT83" s="12">
        <f t="shared" si="166"/>
        <v>34.943161682238618</v>
      </c>
    </row>
    <row r="84" spans="1:46" x14ac:dyDescent="0.25">
      <c r="A84" s="45">
        <v>28</v>
      </c>
      <c r="B84" s="40" t="s">
        <v>35</v>
      </c>
      <c r="C84" s="1" t="s">
        <v>4</v>
      </c>
      <c r="D84" s="1">
        <v>2</v>
      </c>
      <c r="E84" s="5">
        <v>21000</v>
      </c>
      <c r="F84" s="8">
        <v>3</v>
      </c>
      <c r="G84" s="1">
        <v>5</v>
      </c>
      <c r="H84" s="1">
        <v>3</v>
      </c>
      <c r="I84" s="1">
        <v>3</v>
      </c>
      <c r="J84" s="1">
        <v>3</v>
      </c>
      <c r="K84" s="1">
        <v>3</v>
      </c>
      <c r="L84" s="1">
        <v>5</v>
      </c>
      <c r="M84" s="1">
        <v>3</v>
      </c>
      <c r="N84" s="1">
        <v>3</v>
      </c>
      <c r="O84" s="1">
        <v>5</v>
      </c>
      <c r="P84" s="1">
        <v>3</v>
      </c>
      <c r="Q84" s="1">
        <v>5</v>
      </c>
      <c r="R84" s="1">
        <v>3</v>
      </c>
      <c r="S84" s="1">
        <v>5</v>
      </c>
      <c r="T84" s="1">
        <v>5</v>
      </c>
      <c r="U84" s="1">
        <v>3</v>
      </c>
      <c r="V84" s="1">
        <v>5</v>
      </c>
      <c r="W84" s="1">
        <v>5</v>
      </c>
      <c r="X84" s="1">
        <v>5</v>
      </c>
      <c r="Y84" s="9">
        <v>3</v>
      </c>
      <c r="Z84" s="26"/>
      <c r="AA84" s="11">
        <f t="shared" si="147"/>
        <v>3</v>
      </c>
      <c r="AB84" s="11">
        <f t="shared" si="148"/>
        <v>8</v>
      </c>
      <c r="AC84" s="12">
        <f t="shared" si="149"/>
        <v>9.8927892607143715</v>
      </c>
      <c r="AD84" s="12">
        <f t="shared" si="150"/>
        <v>11.392789260714371</v>
      </c>
      <c r="AE84" s="12">
        <f t="shared" si="151"/>
        <v>12.684818934934551</v>
      </c>
      <c r="AF84" s="12">
        <f t="shared" si="152"/>
        <v>13.845377356638176</v>
      </c>
      <c r="AG84" s="12">
        <f t="shared" si="153"/>
        <v>15.626413292178286</v>
      </c>
      <c r="AH84" s="12">
        <f t="shared" si="154"/>
        <v>16.626413292178285</v>
      </c>
      <c r="AI84" s="12">
        <f t="shared" si="155"/>
        <v>17.572807922535471</v>
      </c>
      <c r="AJ84" s="12">
        <f t="shared" si="156"/>
        <v>19.077957900855377</v>
      </c>
      <c r="AK84" s="12">
        <f t="shared" si="157"/>
        <v>19.945152379809041</v>
      </c>
      <c r="AL84" s="12">
        <f t="shared" si="158"/>
        <v>21.339867108064691</v>
      </c>
      <c r="AM84" s="12">
        <f t="shared" si="159"/>
        <v>22.150581571346649</v>
      </c>
      <c r="AN84" s="12">
        <f t="shared" si="160"/>
        <v>23.463829246532615</v>
      </c>
      <c r="AO84" s="12">
        <f t="shared" si="161"/>
        <v>24.743619370581694</v>
      </c>
      <c r="AP84" s="12">
        <f t="shared" si="162"/>
        <v>25.493619370581694</v>
      </c>
      <c r="AQ84" s="12">
        <f t="shared" si="163"/>
        <v>26.716872081172824</v>
      </c>
      <c r="AR84" s="12">
        <f t="shared" si="164"/>
        <v>27.915934414013481</v>
      </c>
      <c r="AS84" s="12">
        <f t="shared" si="165"/>
        <v>29.092978980846674</v>
      </c>
      <c r="AT84" s="12">
        <f t="shared" si="166"/>
        <v>29.78711362032595</v>
      </c>
    </row>
    <row r="85" spans="1:46" x14ac:dyDescent="0.25">
      <c r="A85" s="45"/>
      <c r="B85" s="40"/>
      <c r="C85" s="1" t="s">
        <v>5</v>
      </c>
      <c r="D85" s="1">
        <v>1</v>
      </c>
      <c r="E85" s="5">
        <v>16000</v>
      </c>
      <c r="F85" s="8">
        <v>5</v>
      </c>
      <c r="G85" s="1">
        <v>5</v>
      </c>
      <c r="H85" s="1">
        <v>3</v>
      </c>
      <c r="I85" s="1">
        <v>3</v>
      </c>
      <c r="J85" s="1">
        <v>3</v>
      </c>
      <c r="K85" s="1">
        <v>3</v>
      </c>
      <c r="L85" s="1">
        <v>5</v>
      </c>
      <c r="M85" s="1">
        <v>3</v>
      </c>
      <c r="N85" s="1">
        <v>5</v>
      </c>
      <c r="O85" s="1">
        <v>0</v>
      </c>
      <c r="P85" s="1">
        <v>3</v>
      </c>
      <c r="Q85" s="1">
        <v>3</v>
      </c>
      <c r="R85" s="1">
        <v>3</v>
      </c>
      <c r="S85" s="1">
        <v>3</v>
      </c>
      <c r="T85" s="1">
        <v>3</v>
      </c>
      <c r="U85" s="1">
        <v>3</v>
      </c>
      <c r="V85" s="1">
        <v>3</v>
      </c>
      <c r="W85" s="1">
        <v>3</v>
      </c>
      <c r="X85" s="1">
        <v>5</v>
      </c>
      <c r="Y85" s="9">
        <v>0</v>
      </c>
      <c r="Z85" s="26"/>
      <c r="AA85" s="11">
        <f t="shared" si="147"/>
        <v>5</v>
      </c>
      <c r="AB85" s="11">
        <f t="shared" si="148"/>
        <v>10</v>
      </c>
      <c r="AC85" s="12">
        <f t="shared" si="149"/>
        <v>11.892789260714371</v>
      </c>
      <c r="AD85" s="12">
        <f t="shared" si="150"/>
        <v>13.392789260714371</v>
      </c>
      <c r="AE85" s="12">
        <f t="shared" si="151"/>
        <v>14.684818934934551</v>
      </c>
      <c r="AF85" s="12">
        <f t="shared" si="152"/>
        <v>15.845377356638176</v>
      </c>
      <c r="AG85" s="12">
        <f t="shared" si="153"/>
        <v>17.626413292178288</v>
      </c>
      <c r="AH85" s="12">
        <f t="shared" si="154"/>
        <v>18.626413292178288</v>
      </c>
      <c r="AI85" s="12">
        <f t="shared" si="155"/>
        <v>20.203737676106932</v>
      </c>
      <c r="AJ85" s="12">
        <f t="shared" si="156"/>
        <v>20.203737676106932</v>
      </c>
      <c r="AK85" s="12">
        <f t="shared" si="157"/>
        <v>21.070932155060596</v>
      </c>
      <c r="AL85" s="12">
        <f t="shared" si="158"/>
        <v>21.907760992013987</v>
      </c>
      <c r="AM85" s="12">
        <f t="shared" si="159"/>
        <v>22.718475455295945</v>
      </c>
      <c r="AN85" s="12">
        <f t="shared" si="160"/>
        <v>23.506424060407525</v>
      </c>
      <c r="AO85" s="12">
        <f t="shared" si="161"/>
        <v>24.274298134836972</v>
      </c>
      <c r="AP85" s="12">
        <f t="shared" si="162"/>
        <v>25.024298134836972</v>
      </c>
      <c r="AQ85" s="12">
        <f t="shared" si="163"/>
        <v>25.758249761191649</v>
      </c>
      <c r="AR85" s="12">
        <f t="shared" si="164"/>
        <v>26.477687160896043</v>
      </c>
      <c r="AS85" s="12">
        <f t="shared" si="165"/>
        <v>27.654731727729235</v>
      </c>
      <c r="AT85" s="12">
        <f t="shared" si="166"/>
        <v>27.654731727729235</v>
      </c>
    </row>
    <row r="86" spans="1:46" x14ac:dyDescent="0.25">
      <c r="A86" s="45"/>
      <c r="B86" s="40"/>
      <c r="C86" s="1" t="s">
        <v>6</v>
      </c>
      <c r="D86" s="1">
        <v>1</v>
      </c>
      <c r="E86" s="5">
        <v>2210</v>
      </c>
      <c r="F86" s="8">
        <v>5</v>
      </c>
      <c r="G86" s="1">
        <v>5</v>
      </c>
      <c r="H86" s="1">
        <v>3</v>
      </c>
      <c r="I86" s="1">
        <v>3</v>
      </c>
      <c r="J86" s="1">
        <v>3</v>
      </c>
      <c r="K86" s="1">
        <v>3</v>
      </c>
      <c r="L86" s="1">
        <v>5</v>
      </c>
      <c r="M86" s="1">
        <v>3</v>
      </c>
      <c r="N86" s="1">
        <v>5</v>
      </c>
      <c r="O86" s="1">
        <v>3</v>
      </c>
      <c r="P86" s="1">
        <v>3</v>
      </c>
      <c r="Q86" s="1">
        <v>3</v>
      </c>
      <c r="R86" s="1">
        <v>3</v>
      </c>
      <c r="S86" s="1">
        <v>3</v>
      </c>
      <c r="T86" s="1">
        <v>3</v>
      </c>
      <c r="U86" s="1">
        <v>5</v>
      </c>
      <c r="V86" s="1">
        <v>5</v>
      </c>
      <c r="W86" s="1">
        <v>3</v>
      </c>
      <c r="X86" s="1">
        <v>5</v>
      </c>
      <c r="Y86" s="9">
        <v>3</v>
      </c>
      <c r="Z86" s="26"/>
      <c r="AA86" s="11">
        <f t="shared" si="147"/>
        <v>5</v>
      </c>
      <c r="AB86" s="11">
        <f t="shared" si="148"/>
        <v>10</v>
      </c>
      <c r="AC86" s="12">
        <f t="shared" si="149"/>
        <v>11.892789260714371</v>
      </c>
      <c r="AD86" s="12">
        <f t="shared" si="150"/>
        <v>13.392789260714371</v>
      </c>
      <c r="AE86" s="12">
        <f t="shared" si="151"/>
        <v>14.684818934934551</v>
      </c>
      <c r="AF86" s="12">
        <f t="shared" si="152"/>
        <v>15.845377356638176</v>
      </c>
      <c r="AG86" s="12">
        <f t="shared" si="153"/>
        <v>17.626413292178288</v>
      </c>
      <c r="AH86" s="12">
        <f t="shared" si="154"/>
        <v>18.626413292178288</v>
      </c>
      <c r="AI86" s="12">
        <f t="shared" si="155"/>
        <v>20.203737676106932</v>
      </c>
      <c r="AJ86" s="12">
        <f t="shared" si="156"/>
        <v>21.106827663098876</v>
      </c>
      <c r="AK86" s="12">
        <f t="shared" si="157"/>
        <v>21.97402214205254</v>
      </c>
      <c r="AL86" s="12">
        <f t="shared" si="158"/>
        <v>22.810850979005931</v>
      </c>
      <c r="AM86" s="12">
        <f t="shared" si="159"/>
        <v>23.621565442287888</v>
      </c>
      <c r="AN86" s="12">
        <f t="shared" si="160"/>
        <v>24.409514047399469</v>
      </c>
      <c r="AO86" s="12">
        <f t="shared" si="161"/>
        <v>25.177388121828916</v>
      </c>
      <c r="AP86" s="12">
        <f t="shared" si="162"/>
        <v>26.427388121828916</v>
      </c>
      <c r="AQ86" s="12">
        <f t="shared" si="163"/>
        <v>27.650640832420045</v>
      </c>
      <c r="AR86" s="12">
        <f t="shared" si="164"/>
        <v>28.370078232124438</v>
      </c>
      <c r="AS86" s="12">
        <f t="shared" si="165"/>
        <v>29.547122798957631</v>
      </c>
      <c r="AT86" s="12">
        <f t="shared" si="166"/>
        <v>30.241257438436907</v>
      </c>
    </row>
    <row r="87" spans="1:46" x14ac:dyDescent="0.25">
      <c r="A87" s="45">
        <v>29</v>
      </c>
      <c r="B87" s="40" t="s">
        <v>36</v>
      </c>
      <c r="C87" s="1" t="s">
        <v>4</v>
      </c>
      <c r="D87" s="1">
        <v>1</v>
      </c>
      <c r="E87" s="5">
        <v>171000000</v>
      </c>
      <c r="F87" s="8">
        <v>5</v>
      </c>
      <c r="G87" s="1">
        <v>5</v>
      </c>
      <c r="H87" s="1">
        <v>5</v>
      </c>
      <c r="I87" s="1">
        <v>5</v>
      </c>
      <c r="J87" s="1">
        <v>5</v>
      </c>
      <c r="K87" s="1">
        <v>5</v>
      </c>
      <c r="L87" s="1">
        <v>5</v>
      </c>
      <c r="M87" s="1">
        <v>5</v>
      </c>
      <c r="N87" s="1">
        <v>5</v>
      </c>
      <c r="O87" s="1">
        <v>5</v>
      </c>
      <c r="P87" s="1">
        <v>5</v>
      </c>
      <c r="Q87" s="1">
        <v>5</v>
      </c>
      <c r="R87" s="1">
        <v>5</v>
      </c>
      <c r="S87" s="1">
        <v>5</v>
      </c>
      <c r="T87" s="1">
        <v>5</v>
      </c>
      <c r="U87" s="1">
        <v>5</v>
      </c>
      <c r="V87" s="1">
        <v>5</v>
      </c>
      <c r="W87" s="1">
        <v>5</v>
      </c>
      <c r="X87" s="1">
        <v>5</v>
      </c>
      <c r="Y87" s="9">
        <v>5</v>
      </c>
      <c r="Z87" s="26"/>
      <c r="AA87" s="11">
        <f t="shared" si="147"/>
        <v>5</v>
      </c>
      <c r="AB87" s="11">
        <f t="shared" si="148"/>
        <v>10</v>
      </c>
      <c r="AC87" s="12">
        <f t="shared" si="149"/>
        <v>13.154648767857287</v>
      </c>
      <c r="AD87" s="12">
        <f t="shared" si="150"/>
        <v>15.654648767857287</v>
      </c>
      <c r="AE87" s="12">
        <f t="shared" si="151"/>
        <v>17.808031558224251</v>
      </c>
      <c r="AF87" s="12">
        <f t="shared" si="152"/>
        <v>19.742295594396957</v>
      </c>
      <c r="AG87" s="12">
        <f t="shared" si="153"/>
        <v>21.523331529937067</v>
      </c>
      <c r="AH87" s="12">
        <f t="shared" si="154"/>
        <v>23.189998196603735</v>
      </c>
      <c r="AI87" s="12">
        <f t="shared" si="155"/>
        <v>24.76732258053238</v>
      </c>
      <c r="AJ87" s="12">
        <f t="shared" si="156"/>
        <v>26.272472558852286</v>
      </c>
      <c r="AK87" s="12">
        <f t="shared" si="157"/>
        <v>27.717796690441723</v>
      </c>
      <c r="AL87" s="12">
        <f t="shared" si="158"/>
        <v>29.112511418697373</v>
      </c>
      <c r="AM87" s="12">
        <f t="shared" si="159"/>
        <v>30.46370219083397</v>
      </c>
      <c r="AN87" s="12">
        <f t="shared" si="160"/>
        <v>31.776949866019937</v>
      </c>
      <c r="AO87" s="12">
        <f t="shared" si="161"/>
        <v>33.056739990069012</v>
      </c>
      <c r="AP87" s="12">
        <f t="shared" si="162"/>
        <v>34.306739990069012</v>
      </c>
      <c r="AQ87" s="12">
        <f t="shared" si="163"/>
        <v>35.529992700660145</v>
      </c>
      <c r="AR87" s="12">
        <f t="shared" si="164"/>
        <v>36.729055033500799</v>
      </c>
      <c r="AS87" s="12">
        <f t="shared" si="165"/>
        <v>37.906099600333988</v>
      </c>
      <c r="AT87" s="12">
        <f t="shared" si="166"/>
        <v>39.062990666132784</v>
      </c>
    </row>
    <row r="88" spans="1:46" x14ac:dyDescent="0.25">
      <c r="A88" s="45"/>
      <c r="B88" s="40"/>
      <c r="C88" s="1" t="s">
        <v>5</v>
      </c>
      <c r="D88" s="1">
        <v>1</v>
      </c>
      <c r="E88" s="5">
        <v>74400000</v>
      </c>
      <c r="F88" s="8">
        <v>5</v>
      </c>
      <c r="G88" s="1">
        <v>0</v>
      </c>
      <c r="H88" s="1">
        <v>5</v>
      </c>
      <c r="I88" s="1">
        <v>5</v>
      </c>
      <c r="J88" s="1">
        <v>0</v>
      </c>
      <c r="K88" s="1">
        <v>5</v>
      </c>
      <c r="L88" s="1">
        <v>5</v>
      </c>
      <c r="M88" s="1">
        <v>5</v>
      </c>
      <c r="N88" s="1">
        <v>5</v>
      </c>
      <c r="O88" s="1">
        <v>5</v>
      </c>
      <c r="P88" s="1">
        <v>0</v>
      </c>
      <c r="Q88" s="1">
        <v>3</v>
      </c>
      <c r="R88" s="1">
        <v>5</v>
      </c>
      <c r="S88" s="1">
        <v>5</v>
      </c>
      <c r="T88" s="1">
        <v>5</v>
      </c>
      <c r="U88" s="1">
        <v>5</v>
      </c>
      <c r="V88" s="1">
        <v>5</v>
      </c>
      <c r="W88" s="1">
        <v>5</v>
      </c>
      <c r="X88" s="1">
        <v>5</v>
      </c>
      <c r="Y88" s="9">
        <v>5</v>
      </c>
      <c r="Z88" s="26"/>
      <c r="AA88" s="11">
        <f t="shared" si="147"/>
        <v>5</v>
      </c>
      <c r="AB88" s="11">
        <f t="shared" si="148"/>
        <v>5</v>
      </c>
      <c r="AC88" s="12">
        <f t="shared" si="149"/>
        <v>8.154648767857287</v>
      </c>
      <c r="AD88" s="12">
        <f t="shared" si="150"/>
        <v>10.654648767857287</v>
      </c>
      <c r="AE88" s="12">
        <f t="shared" si="151"/>
        <v>10.654648767857287</v>
      </c>
      <c r="AF88" s="12">
        <f t="shared" si="152"/>
        <v>12.588912804029995</v>
      </c>
      <c r="AG88" s="12">
        <f t="shared" si="153"/>
        <v>14.369948739570106</v>
      </c>
      <c r="AH88" s="12">
        <f t="shared" si="154"/>
        <v>16.036615406236773</v>
      </c>
      <c r="AI88" s="12">
        <f t="shared" si="155"/>
        <v>17.613939790165418</v>
      </c>
      <c r="AJ88" s="12">
        <f t="shared" si="156"/>
        <v>19.119089768485324</v>
      </c>
      <c r="AK88" s="12">
        <f t="shared" si="157"/>
        <v>19.119089768485324</v>
      </c>
      <c r="AL88" s="12">
        <f t="shared" si="158"/>
        <v>19.955918605438715</v>
      </c>
      <c r="AM88" s="12">
        <f t="shared" si="159"/>
        <v>21.307109377575312</v>
      </c>
      <c r="AN88" s="12">
        <f t="shared" si="160"/>
        <v>22.620357052761278</v>
      </c>
      <c r="AO88" s="12">
        <f t="shared" si="161"/>
        <v>23.900147176810357</v>
      </c>
      <c r="AP88" s="12">
        <f t="shared" si="162"/>
        <v>25.150147176810357</v>
      </c>
      <c r="AQ88" s="12">
        <f t="shared" si="163"/>
        <v>26.373399887401487</v>
      </c>
      <c r="AR88" s="12">
        <f t="shared" si="164"/>
        <v>27.572462220242144</v>
      </c>
      <c r="AS88" s="12">
        <f t="shared" si="165"/>
        <v>28.749506787075337</v>
      </c>
      <c r="AT88" s="12">
        <f t="shared" si="166"/>
        <v>29.906397852874132</v>
      </c>
    </row>
    <row r="89" spans="1:46" x14ac:dyDescent="0.25">
      <c r="A89" s="45"/>
      <c r="B89" s="40"/>
      <c r="C89" s="1" t="s">
        <v>6</v>
      </c>
      <c r="D89" s="1">
        <v>1</v>
      </c>
      <c r="E89" s="5">
        <v>106000000</v>
      </c>
      <c r="F89" s="8">
        <v>5</v>
      </c>
      <c r="G89" s="1">
        <v>0</v>
      </c>
      <c r="H89" s="1">
        <v>5</v>
      </c>
      <c r="I89" s="1">
        <v>5</v>
      </c>
      <c r="J89" s="1">
        <v>5</v>
      </c>
      <c r="K89" s="1">
        <v>5</v>
      </c>
      <c r="L89" s="1">
        <v>5</v>
      </c>
      <c r="M89" s="1">
        <v>5</v>
      </c>
      <c r="N89" s="1">
        <v>5</v>
      </c>
      <c r="O89" s="1">
        <v>5</v>
      </c>
      <c r="P89" s="1">
        <v>5</v>
      </c>
      <c r="Q89" s="1">
        <v>3</v>
      </c>
      <c r="R89" s="1">
        <v>3</v>
      </c>
      <c r="S89" s="1">
        <v>0</v>
      </c>
      <c r="T89" s="1">
        <v>0</v>
      </c>
      <c r="U89" s="1">
        <v>3</v>
      </c>
      <c r="V89" s="1">
        <v>5</v>
      </c>
      <c r="W89" s="1">
        <v>5</v>
      </c>
      <c r="X89" s="1">
        <v>5</v>
      </c>
      <c r="Y89" s="9">
        <v>5</v>
      </c>
      <c r="Z89" s="26"/>
      <c r="AA89" s="11">
        <f t="shared" si="147"/>
        <v>5</v>
      </c>
      <c r="AB89" s="11">
        <f t="shared" si="148"/>
        <v>5</v>
      </c>
      <c r="AC89" s="12">
        <f t="shared" si="149"/>
        <v>8.154648767857287</v>
      </c>
      <c r="AD89" s="12">
        <f t="shared" si="150"/>
        <v>10.654648767857287</v>
      </c>
      <c r="AE89" s="12">
        <f t="shared" si="151"/>
        <v>12.808031558224252</v>
      </c>
      <c r="AF89" s="12">
        <f t="shared" si="152"/>
        <v>14.74229559439696</v>
      </c>
      <c r="AG89" s="12">
        <f t="shared" si="153"/>
        <v>16.523331529937071</v>
      </c>
      <c r="AH89" s="12">
        <f t="shared" si="154"/>
        <v>18.189998196603739</v>
      </c>
      <c r="AI89" s="12">
        <f t="shared" si="155"/>
        <v>19.767322580532383</v>
      </c>
      <c r="AJ89" s="12">
        <f t="shared" si="156"/>
        <v>21.272472558852289</v>
      </c>
      <c r="AK89" s="12">
        <f t="shared" si="157"/>
        <v>22.71779669044173</v>
      </c>
      <c r="AL89" s="12">
        <f t="shared" si="158"/>
        <v>23.554625527395121</v>
      </c>
      <c r="AM89" s="12">
        <f t="shared" si="159"/>
        <v>24.365339990677079</v>
      </c>
      <c r="AN89" s="12">
        <f t="shared" si="160"/>
        <v>24.365339990677079</v>
      </c>
      <c r="AO89" s="12">
        <f t="shared" si="161"/>
        <v>24.365339990677079</v>
      </c>
      <c r="AP89" s="12">
        <f t="shared" si="162"/>
        <v>25.115339990677079</v>
      </c>
      <c r="AQ89" s="12">
        <f t="shared" si="163"/>
        <v>26.338592701268208</v>
      </c>
      <c r="AR89" s="12">
        <f t="shared" si="164"/>
        <v>27.537655034108866</v>
      </c>
      <c r="AS89" s="12">
        <f t="shared" si="165"/>
        <v>28.714699600942058</v>
      </c>
      <c r="AT89" s="12">
        <f t="shared" si="166"/>
        <v>29.871590666740854</v>
      </c>
    </row>
    <row r="90" spans="1:46" x14ac:dyDescent="0.25">
      <c r="A90" s="45">
        <v>30</v>
      </c>
      <c r="B90" s="40" t="s">
        <v>37</v>
      </c>
      <c r="C90" s="1" t="s">
        <v>4</v>
      </c>
      <c r="D90" s="1">
        <v>2</v>
      </c>
      <c r="E90" s="5">
        <v>8850000</v>
      </c>
      <c r="F90" s="8">
        <v>5</v>
      </c>
      <c r="G90" s="1">
        <v>5</v>
      </c>
      <c r="H90" s="1">
        <v>5</v>
      </c>
      <c r="I90" s="1">
        <v>5</v>
      </c>
      <c r="J90" s="1">
        <v>5</v>
      </c>
      <c r="K90" s="1">
        <v>5</v>
      </c>
      <c r="L90" s="1">
        <v>5</v>
      </c>
      <c r="M90" s="1">
        <v>5</v>
      </c>
      <c r="N90" s="1">
        <v>5</v>
      </c>
      <c r="O90" s="1">
        <v>5</v>
      </c>
      <c r="P90" s="1">
        <v>5</v>
      </c>
      <c r="Q90" s="1">
        <v>5</v>
      </c>
      <c r="R90" s="1">
        <v>5</v>
      </c>
      <c r="S90" s="1">
        <v>5</v>
      </c>
      <c r="T90" s="1">
        <v>5</v>
      </c>
      <c r="U90" s="1">
        <v>5</v>
      </c>
      <c r="V90" s="1">
        <v>5</v>
      </c>
      <c r="W90" s="1">
        <v>5</v>
      </c>
      <c r="X90" s="1">
        <v>5</v>
      </c>
      <c r="Y90" s="9">
        <v>5</v>
      </c>
      <c r="Z90" s="26"/>
      <c r="AA90" s="11">
        <f t="shared" si="147"/>
        <v>5</v>
      </c>
      <c r="AB90" s="11">
        <f t="shared" si="148"/>
        <v>10</v>
      </c>
      <c r="AC90" s="12">
        <f t="shared" si="149"/>
        <v>13.154648767857287</v>
      </c>
      <c r="AD90" s="12">
        <f t="shared" si="150"/>
        <v>15.654648767857287</v>
      </c>
      <c r="AE90" s="12">
        <f t="shared" si="151"/>
        <v>17.808031558224251</v>
      </c>
      <c r="AF90" s="12">
        <f t="shared" si="152"/>
        <v>19.742295594396957</v>
      </c>
      <c r="AG90" s="12">
        <f t="shared" si="153"/>
        <v>21.523331529937067</v>
      </c>
      <c r="AH90" s="12">
        <f t="shared" si="154"/>
        <v>23.189998196603735</v>
      </c>
      <c r="AI90" s="12">
        <f t="shared" si="155"/>
        <v>24.76732258053238</v>
      </c>
      <c r="AJ90" s="12">
        <f t="shared" si="156"/>
        <v>26.272472558852286</v>
      </c>
      <c r="AK90" s="12">
        <f t="shared" si="157"/>
        <v>27.717796690441723</v>
      </c>
      <c r="AL90" s="12">
        <f t="shared" si="158"/>
        <v>29.112511418697373</v>
      </c>
      <c r="AM90" s="12">
        <f t="shared" si="159"/>
        <v>30.46370219083397</v>
      </c>
      <c r="AN90" s="12">
        <f t="shared" si="160"/>
        <v>31.776949866019937</v>
      </c>
      <c r="AO90" s="12">
        <f t="shared" si="161"/>
        <v>33.056739990069012</v>
      </c>
      <c r="AP90" s="12">
        <f t="shared" si="162"/>
        <v>34.306739990069012</v>
      </c>
      <c r="AQ90" s="12">
        <f t="shared" si="163"/>
        <v>35.529992700660145</v>
      </c>
      <c r="AR90" s="12">
        <f t="shared" si="164"/>
        <v>36.729055033500799</v>
      </c>
      <c r="AS90" s="12">
        <f t="shared" si="165"/>
        <v>37.906099600333988</v>
      </c>
      <c r="AT90" s="12">
        <f t="shared" si="166"/>
        <v>39.062990666132784</v>
      </c>
    </row>
    <row r="91" spans="1:46" x14ac:dyDescent="0.25">
      <c r="A91" s="45"/>
      <c r="B91" s="40"/>
      <c r="C91" s="1" t="s">
        <v>5</v>
      </c>
      <c r="D91" s="1">
        <v>2</v>
      </c>
      <c r="E91" s="5">
        <v>2800000</v>
      </c>
      <c r="F91" s="8">
        <v>5</v>
      </c>
      <c r="G91" s="1">
        <v>5</v>
      </c>
      <c r="H91" s="1">
        <v>5</v>
      </c>
      <c r="I91" s="1">
        <v>3</v>
      </c>
      <c r="J91" s="1">
        <v>5</v>
      </c>
      <c r="K91" s="1">
        <v>5</v>
      </c>
      <c r="L91" s="1">
        <v>5</v>
      </c>
      <c r="M91" s="1">
        <v>5</v>
      </c>
      <c r="N91" s="1">
        <v>5</v>
      </c>
      <c r="O91" s="1">
        <v>5</v>
      </c>
      <c r="P91" s="1">
        <v>5</v>
      </c>
      <c r="Q91" s="1">
        <v>5</v>
      </c>
      <c r="R91" s="1">
        <v>5</v>
      </c>
      <c r="S91" s="1">
        <v>5</v>
      </c>
      <c r="T91" s="1">
        <v>5</v>
      </c>
      <c r="U91" s="1">
        <v>5</v>
      </c>
      <c r="V91" s="1">
        <v>5</v>
      </c>
      <c r="W91" s="1">
        <v>5</v>
      </c>
      <c r="X91" s="1">
        <v>5</v>
      </c>
      <c r="Y91" s="9">
        <v>5</v>
      </c>
      <c r="Z91" s="26"/>
      <c r="AA91" s="11">
        <f t="shared" si="147"/>
        <v>5</v>
      </c>
      <c r="AB91" s="11">
        <f t="shared" si="148"/>
        <v>10</v>
      </c>
      <c r="AC91" s="12">
        <f t="shared" si="149"/>
        <v>13.154648767857287</v>
      </c>
      <c r="AD91" s="12">
        <f t="shared" si="150"/>
        <v>14.654648767857287</v>
      </c>
      <c r="AE91" s="12">
        <f t="shared" si="151"/>
        <v>16.808031558224251</v>
      </c>
      <c r="AF91" s="12">
        <f t="shared" si="152"/>
        <v>18.742295594396957</v>
      </c>
      <c r="AG91" s="12">
        <f t="shared" si="153"/>
        <v>20.523331529937067</v>
      </c>
      <c r="AH91" s="12">
        <f t="shared" si="154"/>
        <v>22.189998196603735</v>
      </c>
      <c r="AI91" s="12">
        <f t="shared" si="155"/>
        <v>23.76732258053238</v>
      </c>
      <c r="AJ91" s="12">
        <f t="shared" si="156"/>
        <v>25.272472558852286</v>
      </c>
      <c r="AK91" s="12">
        <f t="shared" si="157"/>
        <v>26.717796690441723</v>
      </c>
      <c r="AL91" s="12">
        <f t="shared" si="158"/>
        <v>28.112511418697373</v>
      </c>
      <c r="AM91" s="12">
        <f t="shared" si="159"/>
        <v>29.46370219083397</v>
      </c>
      <c r="AN91" s="12">
        <f t="shared" si="160"/>
        <v>30.776949866019937</v>
      </c>
      <c r="AO91" s="12">
        <f t="shared" si="161"/>
        <v>32.056739990069012</v>
      </c>
      <c r="AP91" s="12">
        <f t="shared" si="162"/>
        <v>33.306739990069012</v>
      </c>
      <c r="AQ91" s="12">
        <f t="shared" si="163"/>
        <v>34.529992700660145</v>
      </c>
      <c r="AR91" s="12">
        <f t="shared" si="164"/>
        <v>35.729055033500799</v>
      </c>
      <c r="AS91" s="12">
        <f t="shared" si="165"/>
        <v>36.906099600333988</v>
      </c>
      <c r="AT91" s="12">
        <f t="shared" si="166"/>
        <v>38.062990666132784</v>
      </c>
    </row>
    <row r="92" spans="1:46" x14ac:dyDescent="0.25">
      <c r="A92" s="45"/>
      <c r="B92" s="40"/>
      <c r="C92" s="1" t="s">
        <v>6</v>
      </c>
      <c r="D92" s="1">
        <v>2</v>
      </c>
      <c r="E92" s="5">
        <v>1280000</v>
      </c>
      <c r="F92" s="8">
        <v>5</v>
      </c>
      <c r="G92" s="1">
        <v>5</v>
      </c>
      <c r="H92" s="1">
        <v>5</v>
      </c>
      <c r="I92" s="1">
        <v>5</v>
      </c>
      <c r="J92" s="1">
        <v>5</v>
      </c>
      <c r="K92" s="1">
        <v>5</v>
      </c>
      <c r="L92" s="1">
        <v>5</v>
      </c>
      <c r="M92" s="1">
        <v>5</v>
      </c>
      <c r="N92" s="1">
        <v>5</v>
      </c>
      <c r="O92" s="1">
        <v>5</v>
      </c>
      <c r="P92" s="1">
        <v>0</v>
      </c>
      <c r="Q92" s="1">
        <v>5</v>
      </c>
      <c r="R92" s="1">
        <v>5</v>
      </c>
      <c r="S92" s="1">
        <v>5</v>
      </c>
      <c r="T92" s="1">
        <v>5</v>
      </c>
      <c r="U92" s="1">
        <v>3</v>
      </c>
      <c r="V92" s="1">
        <v>5</v>
      </c>
      <c r="W92" s="1">
        <v>5</v>
      </c>
      <c r="X92" s="1">
        <v>5</v>
      </c>
      <c r="Y92" s="9">
        <v>5</v>
      </c>
      <c r="Z92" s="26"/>
      <c r="AA92" s="11">
        <f t="shared" si="147"/>
        <v>5</v>
      </c>
      <c r="AB92" s="11">
        <f t="shared" si="148"/>
        <v>10</v>
      </c>
      <c r="AC92" s="12">
        <f t="shared" si="149"/>
        <v>13.154648767857287</v>
      </c>
      <c r="AD92" s="12">
        <f t="shared" si="150"/>
        <v>15.654648767857287</v>
      </c>
      <c r="AE92" s="12">
        <f t="shared" si="151"/>
        <v>17.808031558224251</v>
      </c>
      <c r="AF92" s="12">
        <f t="shared" si="152"/>
        <v>19.742295594396957</v>
      </c>
      <c r="AG92" s="12">
        <f t="shared" si="153"/>
        <v>21.523331529937067</v>
      </c>
      <c r="AH92" s="12">
        <f t="shared" si="154"/>
        <v>23.189998196603735</v>
      </c>
      <c r="AI92" s="12">
        <f t="shared" si="155"/>
        <v>24.76732258053238</v>
      </c>
      <c r="AJ92" s="12">
        <f t="shared" si="156"/>
        <v>26.272472558852286</v>
      </c>
      <c r="AK92" s="12">
        <f t="shared" si="157"/>
        <v>26.272472558852286</v>
      </c>
      <c r="AL92" s="12">
        <f t="shared" si="158"/>
        <v>27.667187287107936</v>
      </c>
      <c r="AM92" s="12">
        <f t="shared" si="159"/>
        <v>29.018378059244533</v>
      </c>
      <c r="AN92" s="12">
        <f t="shared" si="160"/>
        <v>30.331625734430499</v>
      </c>
      <c r="AO92" s="12">
        <f t="shared" si="161"/>
        <v>31.611415858479578</v>
      </c>
      <c r="AP92" s="12">
        <f t="shared" si="162"/>
        <v>32.361415858479575</v>
      </c>
      <c r="AQ92" s="12">
        <f t="shared" si="163"/>
        <v>33.584668569070708</v>
      </c>
      <c r="AR92" s="12">
        <f t="shared" si="164"/>
        <v>34.783730901911362</v>
      </c>
      <c r="AS92" s="12">
        <f t="shared" si="165"/>
        <v>35.960775468744551</v>
      </c>
      <c r="AT92" s="12">
        <f t="shared" si="166"/>
        <v>37.117666534543346</v>
      </c>
    </row>
    <row r="93" spans="1:46" x14ac:dyDescent="0.25">
      <c r="A93" s="45">
        <v>31</v>
      </c>
      <c r="B93" s="40" t="s">
        <v>38</v>
      </c>
      <c r="C93" s="1" t="s">
        <v>4</v>
      </c>
      <c r="D93" s="1">
        <v>2</v>
      </c>
      <c r="E93" s="5">
        <v>465000</v>
      </c>
      <c r="F93" s="8">
        <v>5</v>
      </c>
      <c r="G93" s="1">
        <v>5</v>
      </c>
      <c r="H93" s="1">
        <v>5</v>
      </c>
      <c r="I93" s="1">
        <v>5</v>
      </c>
      <c r="J93" s="1">
        <v>5</v>
      </c>
      <c r="K93" s="1">
        <v>5</v>
      </c>
      <c r="L93" s="1">
        <v>5</v>
      </c>
      <c r="M93" s="1">
        <v>5</v>
      </c>
      <c r="N93" s="1">
        <v>5</v>
      </c>
      <c r="O93" s="1">
        <v>5</v>
      </c>
      <c r="P93" s="1">
        <v>5</v>
      </c>
      <c r="Q93" s="1">
        <v>5</v>
      </c>
      <c r="R93" s="1">
        <v>5</v>
      </c>
      <c r="S93" s="1">
        <v>5</v>
      </c>
      <c r="T93" s="1">
        <v>5</v>
      </c>
      <c r="U93" s="1">
        <v>5</v>
      </c>
      <c r="V93" s="1">
        <v>5</v>
      </c>
      <c r="W93" s="1">
        <v>5</v>
      </c>
      <c r="X93" s="1">
        <v>5</v>
      </c>
      <c r="Y93" s="9">
        <v>5</v>
      </c>
      <c r="Z93" s="26"/>
      <c r="AA93" s="11">
        <f t="shared" si="147"/>
        <v>5</v>
      </c>
      <c r="AB93" s="11">
        <f t="shared" si="148"/>
        <v>10</v>
      </c>
      <c r="AC93" s="12">
        <f t="shared" si="149"/>
        <v>13.154648767857287</v>
      </c>
      <c r="AD93" s="12">
        <f t="shared" si="150"/>
        <v>15.654648767857287</v>
      </c>
      <c r="AE93" s="12">
        <f t="shared" si="151"/>
        <v>17.808031558224251</v>
      </c>
      <c r="AF93" s="12">
        <f t="shared" si="152"/>
        <v>19.742295594396957</v>
      </c>
      <c r="AG93" s="12">
        <f t="shared" si="153"/>
        <v>21.523331529937067</v>
      </c>
      <c r="AH93" s="12">
        <f t="shared" si="154"/>
        <v>23.189998196603735</v>
      </c>
      <c r="AI93" s="12">
        <f t="shared" si="155"/>
        <v>24.76732258053238</v>
      </c>
      <c r="AJ93" s="12">
        <f t="shared" si="156"/>
        <v>26.272472558852286</v>
      </c>
      <c r="AK93" s="12">
        <f t="shared" si="157"/>
        <v>27.717796690441723</v>
      </c>
      <c r="AL93" s="12">
        <f t="shared" si="158"/>
        <v>29.112511418697373</v>
      </c>
      <c r="AM93" s="12">
        <f t="shared" si="159"/>
        <v>30.46370219083397</v>
      </c>
      <c r="AN93" s="12">
        <f t="shared" si="160"/>
        <v>31.776949866019937</v>
      </c>
      <c r="AO93" s="12">
        <f t="shared" si="161"/>
        <v>33.056739990069012</v>
      </c>
      <c r="AP93" s="12">
        <f t="shared" si="162"/>
        <v>34.306739990069012</v>
      </c>
      <c r="AQ93" s="12">
        <f t="shared" si="163"/>
        <v>35.529992700660145</v>
      </c>
      <c r="AR93" s="12">
        <f t="shared" si="164"/>
        <v>36.729055033500799</v>
      </c>
      <c r="AS93" s="12">
        <f t="shared" si="165"/>
        <v>37.906099600333988</v>
      </c>
      <c r="AT93" s="12">
        <f t="shared" si="166"/>
        <v>39.062990666132784</v>
      </c>
    </row>
    <row r="94" spans="1:46" x14ac:dyDescent="0.25">
      <c r="A94" s="45"/>
      <c r="B94" s="40"/>
      <c r="C94" s="1" t="s">
        <v>5</v>
      </c>
      <c r="D94" s="1">
        <v>1</v>
      </c>
      <c r="E94" s="5">
        <v>84500</v>
      </c>
      <c r="F94" s="8">
        <v>5</v>
      </c>
      <c r="G94" s="1">
        <v>5</v>
      </c>
      <c r="H94" s="1">
        <v>5</v>
      </c>
      <c r="I94" s="1">
        <v>5</v>
      </c>
      <c r="J94" s="1">
        <v>5</v>
      </c>
      <c r="K94" s="1">
        <v>0</v>
      </c>
      <c r="L94" s="1">
        <v>5</v>
      </c>
      <c r="M94" s="1">
        <v>3</v>
      </c>
      <c r="N94" s="1">
        <v>5</v>
      </c>
      <c r="O94" s="1">
        <v>0</v>
      </c>
      <c r="P94" s="1">
        <v>0</v>
      </c>
      <c r="Q94" s="1">
        <v>5</v>
      </c>
      <c r="R94" s="1">
        <v>5</v>
      </c>
      <c r="S94" s="1">
        <v>5</v>
      </c>
      <c r="T94" s="1">
        <v>0</v>
      </c>
      <c r="U94" s="1">
        <v>3</v>
      </c>
      <c r="V94" s="1">
        <v>5</v>
      </c>
      <c r="W94" s="1">
        <v>5</v>
      </c>
      <c r="X94" s="1">
        <v>5</v>
      </c>
      <c r="Y94" s="9">
        <v>5</v>
      </c>
      <c r="Z94" s="26"/>
      <c r="AA94" s="11">
        <f t="shared" si="147"/>
        <v>5</v>
      </c>
      <c r="AB94" s="11">
        <f t="shared" si="148"/>
        <v>10</v>
      </c>
      <c r="AC94" s="12">
        <f t="shared" si="149"/>
        <v>13.154648767857287</v>
      </c>
      <c r="AD94" s="12">
        <f t="shared" si="150"/>
        <v>15.654648767857287</v>
      </c>
      <c r="AE94" s="12">
        <f t="shared" si="151"/>
        <v>17.808031558224251</v>
      </c>
      <c r="AF94" s="12">
        <f t="shared" si="152"/>
        <v>17.808031558224251</v>
      </c>
      <c r="AG94" s="12">
        <f t="shared" si="153"/>
        <v>19.589067493764361</v>
      </c>
      <c r="AH94" s="12">
        <f t="shared" si="154"/>
        <v>20.589067493764361</v>
      </c>
      <c r="AI94" s="12">
        <f t="shared" si="155"/>
        <v>22.166391877693005</v>
      </c>
      <c r="AJ94" s="12">
        <f t="shared" si="156"/>
        <v>22.166391877693005</v>
      </c>
      <c r="AK94" s="12">
        <f t="shared" si="157"/>
        <v>22.166391877693005</v>
      </c>
      <c r="AL94" s="12">
        <f t="shared" si="158"/>
        <v>23.561106605948655</v>
      </c>
      <c r="AM94" s="12">
        <f t="shared" si="159"/>
        <v>24.912297378085253</v>
      </c>
      <c r="AN94" s="12">
        <f t="shared" si="160"/>
        <v>26.225545053271219</v>
      </c>
      <c r="AO94" s="12">
        <f t="shared" si="161"/>
        <v>26.225545053271219</v>
      </c>
      <c r="AP94" s="12">
        <f t="shared" si="162"/>
        <v>26.975545053271219</v>
      </c>
      <c r="AQ94" s="12">
        <f t="shared" si="163"/>
        <v>28.198797763862348</v>
      </c>
      <c r="AR94" s="12">
        <f t="shared" si="164"/>
        <v>29.397860096703006</v>
      </c>
      <c r="AS94" s="12">
        <f t="shared" si="165"/>
        <v>30.574904663536199</v>
      </c>
      <c r="AT94" s="12">
        <f t="shared" si="166"/>
        <v>31.731795729334994</v>
      </c>
    </row>
    <row r="95" spans="1:46" x14ac:dyDescent="0.25">
      <c r="A95" s="45"/>
      <c r="B95" s="40"/>
      <c r="C95" s="1" t="s">
        <v>6</v>
      </c>
      <c r="D95" s="1">
        <v>1</v>
      </c>
      <c r="E95" s="5">
        <v>84000</v>
      </c>
      <c r="F95" s="8">
        <v>5</v>
      </c>
      <c r="G95" s="1">
        <v>5</v>
      </c>
      <c r="H95" s="1">
        <v>5</v>
      </c>
      <c r="I95" s="1">
        <v>0</v>
      </c>
      <c r="J95" s="1">
        <v>0</v>
      </c>
      <c r="K95" s="1">
        <v>5</v>
      </c>
      <c r="L95" s="1">
        <v>5</v>
      </c>
      <c r="M95" s="1">
        <v>5</v>
      </c>
      <c r="N95" s="1">
        <v>0</v>
      </c>
      <c r="O95" s="1">
        <v>5</v>
      </c>
      <c r="P95" s="1">
        <v>0</v>
      </c>
      <c r="Q95" s="1">
        <v>0</v>
      </c>
      <c r="R95" s="1">
        <v>5</v>
      </c>
      <c r="S95" s="1">
        <v>5</v>
      </c>
      <c r="T95" s="1">
        <v>5</v>
      </c>
      <c r="U95" s="1">
        <v>5</v>
      </c>
      <c r="V95" s="1">
        <v>5</v>
      </c>
      <c r="W95" s="1">
        <v>3</v>
      </c>
      <c r="X95" s="1">
        <v>5</v>
      </c>
      <c r="Y95" s="9">
        <v>0</v>
      </c>
      <c r="Z95" s="26"/>
      <c r="AA95" s="11">
        <f t="shared" si="147"/>
        <v>5</v>
      </c>
      <c r="AB95" s="11">
        <f t="shared" si="148"/>
        <v>10</v>
      </c>
      <c r="AC95" s="12">
        <f t="shared" si="149"/>
        <v>13.154648767857287</v>
      </c>
      <c r="AD95" s="12">
        <f t="shared" si="150"/>
        <v>13.154648767857287</v>
      </c>
      <c r="AE95" s="12">
        <f t="shared" si="151"/>
        <v>13.154648767857287</v>
      </c>
      <c r="AF95" s="12">
        <f t="shared" si="152"/>
        <v>15.088912804029995</v>
      </c>
      <c r="AG95" s="12">
        <f t="shared" si="153"/>
        <v>16.869948739570106</v>
      </c>
      <c r="AH95" s="12">
        <f t="shared" si="154"/>
        <v>18.536615406236773</v>
      </c>
      <c r="AI95" s="12">
        <f t="shared" si="155"/>
        <v>18.536615406236773</v>
      </c>
      <c r="AJ95" s="12">
        <f t="shared" si="156"/>
        <v>20.04176538455668</v>
      </c>
      <c r="AK95" s="12">
        <f t="shared" si="157"/>
        <v>20.04176538455668</v>
      </c>
      <c r="AL95" s="12">
        <f t="shared" si="158"/>
        <v>20.04176538455668</v>
      </c>
      <c r="AM95" s="12">
        <f t="shared" si="159"/>
        <v>21.392956156693277</v>
      </c>
      <c r="AN95" s="12">
        <f t="shared" si="160"/>
        <v>22.706203831879243</v>
      </c>
      <c r="AO95" s="12">
        <f t="shared" si="161"/>
        <v>23.985993955928322</v>
      </c>
      <c r="AP95" s="12">
        <f t="shared" si="162"/>
        <v>25.235993955928322</v>
      </c>
      <c r="AQ95" s="12">
        <f t="shared" si="163"/>
        <v>26.459246666519451</v>
      </c>
      <c r="AR95" s="12">
        <f t="shared" si="164"/>
        <v>27.178684066223845</v>
      </c>
      <c r="AS95" s="12">
        <f t="shared" si="165"/>
        <v>28.355728633057037</v>
      </c>
      <c r="AT95" s="12">
        <f t="shared" si="166"/>
        <v>28.355728633057037</v>
      </c>
    </row>
    <row r="96" spans="1:46" x14ac:dyDescent="0.25">
      <c r="A96" s="45">
        <v>32</v>
      </c>
      <c r="B96" s="40" t="s">
        <v>39</v>
      </c>
      <c r="C96" s="1" t="s">
        <v>4</v>
      </c>
      <c r="D96" s="1">
        <v>1</v>
      </c>
      <c r="E96" s="5">
        <v>27600000</v>
      </c>
      <c r="F96" s="8">
        <v>5</v>
      </c>
      <c r="G96" s="1">
        <v>3</v>
      </c>
      <c r="H96" s="1">
        <v>5</v>
      </c>
      <c r="I96" s="1">
        <v>5</v>
      </c>
      <c r="J96" s="1">
        <v>3</v>
      </c>
      <c r="K96" s="1">
        <v>4</v>
      </c>
      <c r="L96" s="1">
        <v>3</v>
      </c>
      <c r="M96" s="1">
        <v>5</v>
      </c>
      <c r="N96" s="1">
        <v>5</v>
      </c>
      <c r="O96" s="1">
        <v>4</v>
      </c>
      <c r="P96" s="1">
        <v>2</v>
      </c>
      <c r="Q96" s="1">
        <v>2</v>
      </c>
      <c r="R96" s="1">
        <v>4</v>
      </c>
      <c r="S96" s="1">
        <v>5</v>
      </c>
      <c r="T96" s="1">
        <v>3</v>
      </c>
      <c r="U96" s="1">
        <v>3</v>
      </c>
      <c r="V96" s="1">
        <v>2</v>
      </c>
      <c r="W96" s="1">
        <v>5</v>
      </c>
      <c r="X96" s="1">
        <v>3</v>
      </c>
      <c r="Y96" s="9">
        <v>3</v>
      </c>
      <c r="Z96" s="26"/>
      <c r="AA96" s="11">
        <f t="shared" si="147"/>
        <v>5</v>
      </c>
      <c r="AB96" s="11">
        <f t="shared" si="148"/>
        <v>8</v>
      </c>
      <c r="AC96" s="12">
        <f t="shared" si="149"/>
        <v>11.154648767857287</v>
      </c>
      <c r="AD96" s="12">
        <f t="shared" si="150"/>
        <v>13.654648767857287</v>
      </c>
      <c r="AE96" s="12">
        <f t="shared" si="151"/>
        <v>14.946678442077467</v>
      </c>
      <c r="AF96" s="12">
        <f t="shared" si="152"/>
        <v>16.494089671015633</v>
      </c>
      <c r="AG96" s="12">
        <f t="shared" si="153"/>
        <v>17.562711232339701</v>
      </c>
      <c r="AH96" s="12">
        <f t="shared" si="154"/>
        <v>19.229377899006369</v>
      </c>
      <c r="AI96" s="12">
        <f t="shared" si="155"/>
        <v>20.806702282935014</v>
      </c>
      <c r="AJ96" s="12">
        <f t="shared" si="156"/>
        <v>22.010822265590939</v>
      </c>
      <c r="AK96" s="12">
        <f t="shared" si="157"/>
        <v>22.588951918226716</v>
      </c>
      <c r="AL96" s="12">
        <f t="shared" si="158"/>
        <v>23.146837809528975</v>
      </c>
      <c r="AM96" s="12">
        <f t="shared" si="159"/>
        <v>24.227790427238254</v>
      </c>
      <c r="AN96" s="12">
        <f t="shared" si="160"/>
        <v>25.541038102424221</v>
      </c>
      <c r="AO96" s="12">
        <f t="shared" si="161"/>
        <v>26.308912176853667</v>
      </c>
      <c r="AP96" s="12">
        <f t="shared" si="162"/>
        <v>27.058912176853667</v>
      </c>
      <c r="AQ96" s="12">
        <f t="shared" si="163"/>
        <v>27.548213261090119</v>
      </c>
      <c r="AR96" s="12">
        <f t="shared" si="164"/>
        <v>28.747275593930777</v>
      </c>
      <c r="AS96" s="12">
        <f t="shared" si="165"/>
        <v>29.453502334030691</v>
      </c>
      <c r="AT96" s="12">
        <f t="shared" si="166"/>
        <v>30.147636973509968</v>
      </c>
    </row>
    <row r="97" spans="1:46" x14ac:dyDescent="0.25">
      <c r="A97" s="45"/>
      <c r="B97" s="40"/>
      <c r="C97" s="1" t="s">
        <v>5</v>
      </c>
      <c r="D97" s="1">
        <v>1</v>
      </c>
      <c r="E97" s="5">
        <v>49300000</v>
      </c>
      <c r="F97" s="8">
        <v>5</v>
      </c>
      <c r="G97" s="1">
        <v>3</v>
      </c>
      <c r="H97" s="1">
        <v>5</v>
      </c>
      <c r="I97" s="1">
        <v>5</v>
      </c>
      <c r="J97" s="1">
        <v>5</v>
      </c>
      <c r="K97" s="1">
        <v>5</v>
      </c>
      <c r="L97" s="1">
        <v>5</v>
      </c>
      <c r="M97" s="1">
        <v>5</v>
      </c>
      <c r="N97" s="1">
        <v>5</v>
      </c>
      <c r="O97" s="1">
        <v>5</v>
      </c>
      <c r="P97" s="1">
        <v>5</v>
      </c>
      <c r="Q97" s="1">
        <v>5</v>
      </c>
      <c r="R97" s="1">
        <v>3</v>
      </c>
      <c r="S97" s="1">
        <v>5</v>
      </c>
      <c r="T97" s="1">
        <v>5</v>
      </c>
      <c r="U97" s="1">
        <v>4</v>
      </c>
      <c r="V97" s="1">
        <v>5</v>
      </c>
      <c r="W97" s="1">
        <v>5</v>
      </c>
      <c r="X97" s="1">
        <v>5</v>
      </c>
      <c r="Y97" s="9">
        <v>5</v>
      </c>
      <c r="Z97" s="26"/>
      <c r="AA97" s="11">
        <f t="shared" si="147"/>
        <v>5</v>
      </c>
      <c r="AB97" s="11">
        <f t="shared" si="148"/>
        <v>8</v>
      </c>
      <c r="AC97" s="12">
        <f t="shared" si="149"/>
        <v>11.154648767857287</v>
      </c>
      <c r="AD97" s="12">
        <f t="shared" si="150"/>
        <v>13.654648767857287</v>
      </c>
      <c r="AE97" s="12">
        <f t="shared" si="151"/>
        <v>15.808031558224252</v>
      </c>
      <c r="AF97" s="12">
        <f t="shared" si="152"/>
        <v>17.74229559439696</v>
      </c>
      <c r="AG97" s="12">
        <f t="shared" si="153"/>
        <v>19.523331529937071</v>
      </c>
      <c r="AH97" s="12">
        <f t="shared" si="154"/>
        <v>21.189998196603739</v>
      </c>
      <c r="AI97" s="12">
        <f t="shared" si="155"/>
        <v>22.767322580532383</v>
      </c>
      <c r="AJ97" s="12">
        <f t="shared" si="156"/>
        <v>24.272472558852289</v>
      </c>
      <c r="AK97" s="12">
        <f t="shared" si="157"/>
        <v>25.71779669044173</v>
      </c>
      <c r="AL97" s="12">
        <f t="shared" si="158"/>
        <v>27.11251141869738</v>
      </c>
      <c r="AM97" s="12">
        <f t="shared" si="159"/>
        <v>27.923225881979338</v>
      </c>
      <c r="AN97" s="12">
        <f t="shared" si="160"/>
        <v>29.236473557165304</v>
      </c>
      <c r="AO97" s="12">
        <f t="shared" si="161"/>
        <v>30.516263681214383</v>
      </c>
      <c r="AP97" s="12">
        <f t="shared" si="162"/>
        <v>31.516263681214383</v>
      </c>
      <c r="AQ97" s="12">
        <f t="shared" si="163"/>
        <v>32.739516391805516</v>
      </c>
      <c r="AR97" s="12">
        <f t="shared" si="164"/>
        <v>33.93857872464617</v>
      </c>
      <c r="AS97" s="12">
        <f t="shared" si="165"/>
        <v>35.115623291479359</v>
      </c>
      <c r="AT97" s="12">
        <f t="shared" si="166"/>
        <v>36.272514357278155</v>
      </c>
    </row>
    <row r="98" spans="1:46" x14ac:dyDescent="0.25">
      <c r="A98" s="45"/>
      <c r="B98" s="40"/>
      <c r="C98" s="1" t="s">
        <v>6</v>
      </c>
      <c r="D98" s="1">
        <v>2</v>
      </c>
      <c r="E98" s="5">
        <v>27800000</v>
      </c>
      <c r="F98" s="8">
        <v>3</v>
      </c>
      <c r="G98" s="1">
        <v>5</v>
      </c>
      <c r="H98" s="1">
        <v>5</v>
      </c>
      <c r="I98" s="1">
        <v>5</v>
      </c>
      <c r="J98" s="1">
        <v>5</v>
      </c>
      <c r="K98" s="1">
        <v>2</v>
      </c>
      <c r="L98" s="1">
        <v>5</v>
      </c>
      <c r="M98" s="1">
        <v>4</v>
      </c>
      <c r="N98" s="1">
        <v>5</v>
      </c>
      <c r="O98" s="1">
        <v>5</v>
      </c>
      <c r="P98" s="1">
        <v>1</v>
      </c>
      <c r="Q98" s="1">
        <v>3</v>
      </c>
      <c r="R98" s="1">
        <v>5</v>
      </c>
      <c r="S98" s="1">
        <v>2</v>
      </c>
      <c r="T98" s="1">
        <v>5</v>
      </c>
      <c r="U98" s="1">
        <v>1</v>
      </c>
      <c r="V98" s="1">
        <v>5</v>
      </c>
      <c r="W98" s="1">
        <v>2</v>
      </c>
      <c r="X98" s="1">
        <v>1</v>
      </c>
      <c r="Y98" s="9">
        <v>3</v>
      </c>
      <c r="Z98" s="26"/>
      <c r="AA98" s="11">
        <f t="shared" si="147"/>
        <v>3</v>
      </c>
      <c r="AB98" s="11">
        <f t="shared" si="148"/>
        <v>8</v>
      </c>
      <c r="AC98" s="12">
        <f t="shared" si="149"/>
        <v>11.154648767857287</v>
      </c>
      <c r="AD98" s="12">
        <f t="shared" si="150"/>
        <v>13.654648767857287</v>
      </c>
      <c r="AE98" s="12">
        <f t="shared" si="151"/>
        <v>15.808031558224252</v>
      </c>
      <c r="AF98" s="12">
        <f t="shared" si="152"/>
        <v>16.581737172693337</v>
      </c>
      <c r="AG98" s="12">
        <f t="shared" si="153"/>
        <v>18.362773108233448</v>
      </c>
      <c r="AH98" s="12">
        <f t="shared" si="154"/>
        <v>19.69610644156678</v>
      </c>
      <c r="AI98" s="12">
        <f t="shared" si="155"/>
        <v>21.273430825495424</v>
      </c>
      <c r="AJ98" s="12">
        <f t="shared" si="156"/>
        <v>22.778580803815331</v>
      </c>
      <c r="AK98" s="12">
        <f t="shared" si="157"/>
        <v>23.067645630133217</v>
      </c>
      <c r="AL98" s="12">
        <f t="shared" si="158"/>
        <v>23.904474467086608</v>
      </c>
      <c r="AM98" s="12">
        <f t="shared" si="159"/>
        <v>25.255665239223205</v>
      </c>
      <c r="AN98" s="12">
        <f t="shared" si="160"/>
        <v>25.780964309297591</v>
      </c>
      <c r="AO98" s="12">
        <f t="shared" si="161"/>
        <v>27.06075443334667</v>
      </c>
      <c r="AP98" s="12">
        <f t="shared" si="162"/>
        <v>27.31075443334667</v>
      </c>
      <c r="AQ98" s="12">
        <f t="shared" si="163"/>
        <v>28.534007143937799</v>
      </c>
      <c r="AR98" s="12">
        <f t="shared" si="164"/>
        <v>29.013632077074064</v>
      </c>
      <c r="AS98" s="12">
        <f t="shared" si="165"/>
        <v>29.249040990440701</v>
      </c>
      <c r="AT98" s="12">
        <f t="shared" si="166"/>
        <v>29.943175629919978</v>
      </c>
    </row>
    <row r="99" spans="1:46" x14ac:dyDescent="0.25">
      <c r="A99" s="45">
        <v>33</v>
      </c>
      <c r="B99" s="40" t="s">
        <v>40</v>
      </c>
      <c r="C99" s="1" t="s">
        <v>4</v>
      </c>
      <c r="D99" s="1">
        <v>1</v>
      </c>
      <c r="E99" s="5">
        <v>11100000</v>
      </c>
      <c r="F99" s="8">
        <v>5</v>
      </c>
      <c r="G99" s="1">
        <v>5</v>
      </c>
      <c r="H99" s="1">
        <v>5</v>
      </c>
      <c r="I99" s="1">
        <v>5</v>
      </c>
      <c r="J99" s="1">
        <v>5</v>
      </c>
      <c r="K99" s="1">
        <v>5</v>
      </c>
      <c r="L99" s="1">
        <v>5</v>
      </c>
      <c r="M99" s="1">
        <v>5</v>
      </c>
      <c r="N99" s="1">
        <v>5</v>
      </c>
      <c r="O99" s="1">
        <v>5</v>
      </c>
      <c r="P99" s="1">
        <v>5</v>
      </c>
      <c r="Q99" s="1">
        <v>5</v>
      </c>
      <c r="R99" s="1">
        <v>5</v>
      </c>
      <c r="S99" s="1">
        <v>5</v>
      </c>
      <c r="T99" s="1">
        <v>5</v>
      </c>
      <c r="U99" s="1">
        <v>5</v>
      </c>
      <c r="V99" s="1">
        <v>5</v>
      </c>
      <c r="W99" s="1">
        <v>5</v>
      </c>
      <c r="X99" s="1">
        <v>5</v>
      </c>
      <c r="Y99" s="9">
        <v>5</v>
      </c>
      <c r="Z99" s="26"/>
      <c r="AA99" s="11">
        <f t="shared" si="147"/>
        <v>5</v>
      </c>
      <c r="AB99" s="11">
        <f t="shared" si="148"/>
        <v>10</v>
      </c>
      <c r="AC99" s="12">
        <f t="shared" si="149"/>
        <v>13.154648767857287</v>
      </c>
      <c r="AD99" s="12">
        <f t="shared" si="150"/>
        <v>15.654648767857287</v>
      </c>
      <c r="AE99" s="12">
        <f t="shared" si="151"/>
        <v>17.808031558224251</v>
      </c>
      <c r="AF99" s="12">
        <f t="shared" si="152"/>
        <v>19.742295594396957</v>
      </c>
      <c r="AG99" s="12">
        <f t="shared" si="153"/>
        <v>21.523331529937067</v>
      </c>
      <c r="AH99" s="12">
        <f t="shared" si="154"/>
        <v>23.189998196603735</v>
      </c>
      <c r="AI99" s="12">
        <f t="shared" si="155"/>
        <v>24.76732258053238</v>
      </c>
      <c r="AJ99" s="12">
        <f t="shared" si="156"/>
        <v>26.272472558852286</v>
      </c>
      <c r="AK99" s="12">
        <f t="shared" si="157"/>
        <v>27.717796690441723</v>
      </c>
      <c r="AL99" s="12">
        <f t="shared" si="158"/>
        <v>29.112511418697373</v>
      </c>
      <c r="AM99" s="12">
        <f t="shared" si="159"/>
        <v>30.46370219083397</v>
      </c>
      <c r="AN99" s="12">
        <f t="shared" si="160"/>
        <v>31.776949866019937</v>
      </c>
      <c r="AO99" s="12">
        <f t="shared" si="161"/>
        <v>33.056739990069012</v>
      </c>
      <c r="AP99" s="12">
        <f t="shared" si="162"/>
        <v>34.306739990069012</v>
      </c>
      <c r="AQ99" s="12">
        <f t="shared" si="163"/>
        <v>35.529992700660145</v>
      </c>
      <c r="AR99" s="12">
        <f t="shared" si="164"/>
        <v>36.729055033500799</v>
      </c>
      <c r="AS99" s="12">
        <f t="shared" si="165"/>
        <v>37.906099600333988</v>
      </c>
      <c r="AT99" s="12">
        <f t="shared" si="166"/>
        <v>39.062990666132784</v>
      </c>
    </row>
    <row r="100" spans="1:46" x14ac:dyDescent="0.25">
      <c r="A100" s="45"/>
      <c r="B100" s="40"/>
      <c r="C100" s="1" t="s">
        <v>5</v>
      </c>
      <c r="D100" s="1">
        <v>5</v>
      </c>
      <c r="E100" s="5">
        <v>43900000</v>
      </c>
      <c r="F100" s="8">
        <v>5</v>
      </c>
      <c r="G100" s="1">
        <v>5</v>
      </c>
      <c r="H100" s="1">
        <v>5</v>
      </c>
      <c r="I100" s="1">
        <v>5</v>
      </c>
      <c r="J100" s="1">
        <v>5</v>
      </c>
      <c r="K100" s="1">
        <v>5</v>
      </c>
      <c r="L100" s="1">
        <v>5</v>
      </c>
      <c r="M100" s="1">
        <v>5</v>
      </c>
      <c r="N100" s="1">
        <v>5</v>
      </c>
      <c r="O100" s="1">
        <v>5</v>
      </c>
      <c r="P100" s="1">
        <v>5</v>
      </c>
      <c r="Q100" s="1">
        <v>5</v>
      </c>
      <c r="R100" s="1">
        <v>5</v>
      </c>
      <c r="S100" s="1">
        <v>5</v>
      </c>
      <c r="T100" s="1">
        <v>5</v>
      </c>
      <c r="U100" s="1">
        <v>5</v>
      </c>
      <c r="V100" s="1">
        <v>5</v>
      </c>
      <c r="W100" s="1">
        <v>5</v>
      </c>
      <c r="X100" s="1">
        <v>5</v>
      </c>
      <c r="Y100" s="9">
        <v>5</v>
      </c>
      <c r="Z100" s="26"/>
      <c r="AA100" s="11">
        <f t="shared" si="147"/>
        <v>5</v>
      </c>
      <c r="AB100" s="11">
        <f t="shared" si="148"/>
        <v>10</v>
      </c>
      <c r="AC100" s="12">
        <f t="shared" si="149"/>
        <v>13.154648767857287</v>
      </c>
      <c r="AD100" s="12">
        <f t="shared" si="150"/>
        <v>15.654648767857287</v>
      </c>
      <c r="AE100" s="12">
        <f t="shared" si="151"/>
        <v>17.808031558224251</v>
      </c>
      <c r="AF100" s="12">
        <f t="shared" si="152"/>
        <v>19.742295594396957</v>
      </c>
      <c r="AG100" s="12">
        <f t="shared" si="153"/>
        <v>21.523331529937067</v>
      </c>
      <c r="AH100" s="12">
        <f t="shared" si="154"/>
        <v>23.189998196603735</v>
      </c>
      <c r="AI100" s="12">
        <f t="shared" si="155"/>
        <v>24.76732258053238</v>
      </c>
      <c r="AJ100" s="12">
        <f t="shared" si="156"/>
        <v>26.272472558852286</v>
      </c>
      <c r="AK100" s="12">
        <f t="shared" si="157"/>
        <v>27.717796690441723</v>
      </c>
      <c r="AL100" s="12">
        <f t="shared" si="158"/>
        <v>29.112511418697373</v>
      </c>
      <c r="AM100" s="12">
        <f t="shared" si="159"/>
        <v>30.46370219083397</v>
      </c>
      <c r="AN100" s="12">
        <f t="shared" si="160"/>
        <v>31.776949866019937</v>
      </c>
      <c r="AO100" s="12">
        <f t="shared" si="161"/>
        <v>33.056739990069012</v>
      </c>
      <c r="AP100" s="12">
        <f t="shared" si="162"/>
        <v>34.306739990069012</v>
      </c>
      <c r="AQ100" s="12">
        <f t="shared" si="163"/>
        <v>35.529992700660145</v>
      </c>
      <c r="AR100" s="12">
        <f t="shared" si="164"/>
        <v>36.729055033500799</v>
      </c>
      <c r="AS100" s="12">
        <f t="shared" si="165"/>
        <v>37.906099600333988</v>
      </c>
      <c r="AT100" s="12">
        <f t="shared" si="166"/>
        <v>39.062990666132784</v>
      </c>
    </row>
    <row r="101" spans="1:46" x14ac:dyDescent="0.25">
      <c r="A101" s="45"/>
      <c r="B101" s="40"/>
      <c r="C101" s="1" t="s">
        <v>6</v>
      </c>
      <c r="D101" s="1">
        <v>2</v>
      </c>
      <c r="E101" s="5">
        <v>17400000</v>
      </c>
      <c r="F101" s="8">
        <v>5</v>
      </c>
      <c r="G101" s="1">
        <v>5</v>
      </c>
      <c r="H101" s="1">
        <v>5</v>
      </c>
      <c r="I101" s="1">
        <v>5</v>
      </c>
      <c r="J101" s="1">
        <v>5</v>
      </c>
      <c r="K101" s="1">
        <v>5</v>
      </c>
      <c r="L101" s="1">
        <v>5</v>
      </c>
      <c r="M101" s="1">
        <v>5</v>
      </c>
      <c r="N101" s="1">
        <v>5</v>
      </c>
      <c r="O101" s="1">
        <v>5</v>
      </c>
      <c r="P101" s="1">
        <v>0</v>
      </c>
      <c r="Q101" s="1">
        <v>0</v>
      </c>
      <c r="R101" s="1">
        <v>5</v>
      </c>
      <c r="S101" s="1">
        <v>5</v>
      </c>
      <c r="T101" s="1">
        <v>5</v>
      </c>
      <c r="U101" s="1">
        <v>5</v>
      </c>
      <c r="V101" s="1">
        <v>5</v>
      </c>
      <c r="W101" s="1">
        <v>5</v>
      </c>
      <c r="X101" s="1">
        <v>5</v>
      </c>
      <c r="Y101" s="9">
        <v>5</v>
      </c>
      <c r="Z101" s="26"/>
      <c r="AA101" s="11">
        <f t="shared" si="147"/>
        <v>5</v>
      </c>
      <c r="AB101" s="11">
        <f t="shared" si="148"/>
        <v>10</v>
      </c>
      <c r="AC101" s="12">
        <f t="shared" si="149"/>
        <v>13.154648767857287</v>
      </c>
      <c r="AD101" s="12">
        <f t="shared" si="150"/>
        <v>15.654648767857287</v>
      </c>
      <c r="AE101" s="12">
        <f t="shared" si="151"/>
        <v>17.808031558224251</v>
      </c>
      <c r="AF101" s="12">
        <f t="shared" si="152"/>
        <v>19.742295594396957</v>
      </c>
      <c r="AG101" s="12">
        <f t="shared" si="153"/>
        <v>21.523331529937067</v>
      </c>
      <c r="AH101" s="12">
        <f t="shared" si="154"/>
        <v>23.189998196603735</v>
      </c>
      <c r="AI101" s="12">
        <f t="shared" si="155"/>
        <v>24.76732258053238</v>
      </c>
      <c r="AJ101" s="12">
        <f t="shared" si="156"/>
        <v>26.272472558852286</v>
      </c>
      <c r="AK101" s="12">
        <f t="shared" si="157"/>
        <v>26.272472558852286</v>
      </c>
      <c r="AL101" s="12">
        <f t="shared" si="158"/>
        <v>26.272472558852286</v>
      </c>
      <c r="AM101" s="12">
        <f t="shared" si="159"/>
        <v>27.623663330988883</v>
      </c>
      <c r="AN101" s="12">
        <f t="shared" si="160"/>
        <v>28.936911006174849</v>
      </c>
      <c r="AO101" s="12">
        <f t="shared" si="161"/>
        <v>30.216701130223928</v>
      </c>
      <c r="AP101" s="12">
        <f t="shared" si="162"/>
        <v>31.466701130223928</v>
      </c>
      <c r="AQ101" s="12">
        <f t="shared" si="163"/>
        <v>32.689953840815058</v>
      </c>
      <c r="AR101" s="12">
        <f t="shared" si="164"/>
        <v>33.889016173655712</v>
      </c>
      <c r="AS101" s="12">
        <f t="shared" si="165"/>
        <v>35.066060740488901</v>
      </c>
      <c r="AT101" s="12">
        <f t="shared" si="166"/>
        <v>36.222951806287696</v>
      </c>
    </row>
    <row r="102" spans="1:46" x14ac:dyDescent="0.25">
      <c r="A102" s="45">
        <v>34</v>
      </c>
      <c r="B102" s="40" t="s">
        <v>41</v>
      </c>
      <c r="C102" s="1" t="s">
        <v>4</v>
      </c>
      <c r="D102" s="1">
        <v>2</v>
      </c>
      <c r="E102" s="5">
        <v>63200000</v>
      </c>
      <c r="F102" s="8">
        <v>5</v>
      </c>
      <c r="G102" s="1">
        <v>5</v>
      </c>
      <c r="H102" s="1">
        <v>5</v>
      </c>
      <c r="I102" s="1">
        <v>5</v>
      </c>
      <c r="J102" s="1">
        <v>5</v>
      </c>
      <c r="K102" s="1">
        <v>5</v>
      </c>
      <c r="L102" s="1">
        <v>5</v>
      </c>
      <c r="M102" s="1">
        <v>5</v>
      </c>
      <c r="N102" s="1">
        <v>5</v>
      </c>
      <c r="O102" s="1">
        <v>5</v>
      </c>
      <c r="P102" s="1">
        <v>5</v>
      </c>
      <c r="Q102" s="1">
        <v>5</v>
      </c>
      <c r="R102" s="1">
        <v>5</v>
      </c>
      <c r="S102" s="1">
        <v>5</v>
      </c>
      <c r="T102" s="1">
        <v>5</v>
      </c>
      <c r="U102" s="1">
        <v>5</v>
      </c>
      <c r="V102" s="1">
        <v>5</v>
      </c>
      <c r="W102" s="1">
        <v>5</v>
      </c>
      <c r="X102" s="1">
        <v>5</v>
      </c>
      <c r="Y102" s="9">
        <v>5</v>
      </c>
      <c r="Z102" s="26"/>
      <c r="AA102" s="11">
        <f t="shared" si="147"/>
        <v>5</v>
      </c>
      <c r="AB102" s="11">
        <f t="shared" si="148"/>
        <v>10</v>
      </c>
      <c r="AC102" s="12">
        <f t="shared" si="149"/>
        <v>13.154648767857287</v>
      </c>
      <c r="AD102" s="12">
        <f t="shared" si="150"/>
        <v>15.654648767857287</v>
      </c>
      <c r="AE102" s="12">
        <f t="shared" si="151"/>
        <v>17.808031558224251</v>
      </c>
      <c r="AF102" s="12">
        <f t="shared" si="152"/>
        <v>19.742295594396957</v>
      </c>
      <c r="AG102" s="12">
        <f t="shared" si="153"/>
        <v>21.523331529937067</v>
      </c>
      <c r="AH102" s="12">
        <f t="shared" si="154"/>
        <v>23.189998196603735</v>
      </c>
      <c r="AI102" s="12">
        <f t="shared" si="155"/>
        <v>24.76732258053238</v>
      </c>
      <c r="AJ102" s="12">
        <f t="shared" si="156"/>
        <v>26.272472558852286</v>
      </c>
      <c r="AK102" s="12">
        <f t="shared" si="157"/>
        <v>27.717796690441723</v>
      </c>
      <c r="AL102" s="12">
        <f t="shared" si="158"/>
        <v>29.112511418697373</v>
      </c>
      <c r="AM102" s="12">
        <f t="shared" si="159"/>
        <v>30.46370219083397</v>
      </c>
      <c r="AN102" s="12">
        <f t="shared" si="160"/>
        <v>31.776949866019937</v>
      </c>
      <c r="AO102" s="12">
        <f t="shared" si="161"/>
        <v>33.056739990069012</v>
      </c>
      <c r="AP102" s="12">
        <f t="shared" si="162"/>
        <v>34.306739990069012</v>
      </c>
      <c r="AQ102" s="12">
        <f t="shared" si="163"/>
        <v>35.529992700660145</v>
      </c>
      <c r="AR102" s="12">
        <f t="shared" si="164"/>
        <v>36.729055033500799</v>
      </c>
      <c r="AS102" s="12">
        <f t="shared" si="165"/>
        <v>37.906099600333988</v>
      </c>
      <c r="AT102" s="12">
        <f t="shared" si="166"/>
        <v>39.062990666132784</v>
      </c>
    </row>
    <row r="103" spans="1:46" x14ac:dyDescent="0.25">
      <c r="A103" s="45"/>
      <c r="B103" s="40"/>
      <c r="C103" s="1" t="s">
        <v>5</v>
      </c>
      <c r="D103" s="1">
        <v>2</v>
      </c>
      <c r="E103" s="5">
        <v>9440000</v>
      </c>
      <c r="F103" s="8">
        <v>5</v>
      </c>
      <c r="G103" s="1">
        <v>5</v>
      </c>
      <c r="H103" s="1">
        <v>5</v>
      </c>
      <c r="I103" s="1">
        <v>5</v>
      </c>
      <c r="J103" s="1">
        <v>5</v>
      </c>
      <c r="K103" s="1">
        <v>5</v>
      </c>
      <c r="L103" s="1">
        <v>5</v>
      </c>
      <c r="M103" s="1">
        <v>5</v>
      </c>
      <c r="N103" s="1">
        <v>5</v>
      </c>
      <c r="O103" s="1">
        <v>5</v>
      </c>
      <c r="P103" s="1">
        <v>0</v>
      </c>
      <c r="Q103" s="1">
        <v>0</v>
      </c>
      <c r="R103" s="1">
        <v>5</v>
      </c>
      <c r="S103" s="1">
        <v>5</v>
      </c>
      <c r="T103" s="1">
        <v>5</v>
      </c>
      <c r="U103" s="1">
        <v>5</v>
      </c>
      <c r="V103" s="1">
        <v>5</v>
      </c>
      <c r="W103" s="1">
        <v>5</v>
      </c>
      <c r="X103" s="1">
        <v>5</v>
      </c>
      <c r="Y103" s="9">
        <v>5</v>
      </c>
      <c r="Z103" s="26"/>
      <c r="AA103" s="11">
        <f t="shared" si="147"/>
        <v>5</v>
      </c>
      <c r="AB103" s="11">
        <f t="shared" si="148"/>
        <v>10</v>
      </c>
      <c r="AC103" s="12">
        <f t="shared" si="149"/>
        <v>13.154648767857287</v>
      </c>
      <c r="AD103" s="12">
        <f t="shared" si="150"/>
        <v>15.654648767857287</v>
      </c>
      <c r="AE103" s="12">
        <f t="shared" si="151"/>
        <v>17.808031558224251</v>
      </c>
      <c r="AF103" s="12">
        <f t="shared" si="152"/>
        <v>19.742295594396957</v>
      </c>
      <c r="AG103" s="12">
        <f t="shared" si="153"/>
        <v>21.523331529937067</v>
      </c>
      <c r="AH103" s="12">
        <f t="shared" si="154"/>
        <v>23.189998196603735</v>
      </c>
      <c r="AI103" s="12">
        <f t="shared" si="155"/>
        <v>24.76732258053238</v>
      </c>
      <c r="AJ103" s="12">
        <f t="shared" si="156"/>
        <v>26.272472558852286</v>
      </c>
      <c r="AK103" s="12">
        <f t="shared" si="157"/>
        <v>26.272472558852286</v>
      </c>
      <c r="AL103" s="12">
        <f t="shared" si="158"/>
        <v>26.272472558852286</v>
      </c>
      <c r="AM103" s="12">
        <f t="shared" si="159"/>
        <v>27.623663330988883</v>
      </c>
      <c r="AN103" s="12">
        <f t="shared" si="160"/>
        <v>28.936911006174849</v>
      </c>
      <c r="AO103" s="12">
        <f t="shared" si="161"/>
        <v>30.216701130223928</v>
      </c>
      <c r="AP103" s="12">
        <f t="shared" si="162"/>
        <v>31.466701130223928</v>
      </c>
      <c r="AQ103" s="12">
        <f t="shared" si="163"/>
        <v>32.689953840815058</v>
      </c>
      <c r="AR103" s="12">
        <f t="shared" si="164"/>
        <v>33.889016173655712</v>
      </c>
      <c r="AS103" s="12">
        <f t="shared" si="165"/>
        <v>35.066060740488901</v>
      </c>
      <c r="AT103" s="12">
        <f t="shared" si="166"/>
        <v>36.222951806287696</v>
      </c>
    </row>
    <row r="104" spans="1:46" x14ac:dyDescent="0.25">
      <c r="A104" s="45"/>
      <c r="B104" s="40"/>
      <c r="C104" s="1" t="s">
        <v>6</v>
      </c>
      <c r="D104" s="1">
        <v>1</v>
      </c>
      <c r="E104" s="5">
        <v>18700000</v>
      </c>
      <c r="F104" s="8">
        <v>5</v>
      </c>
      <c r="G104" s="1">
        <v>5</v>
      </c>
      <c r="H104" s="1">
        <v>5</v>
      </c>
      <c r="I104" s="1">
        <v>5</v>
      </c>
      <c r="J104" s="1">
        <v>5</v>
      </c>
      <c r="K104" s="1">
        <v>5</v>
      </c>
      <c r="L104" s="1">
        <v>5</v>
      </c>
      <c r="M104" s="1">
        <v>5</v>
      </c>
      <c r="N104" s="1">
        <v>5</v>
      </c>
      <c r="O104" s="1">
        <v>5</v>
      </c>
      <c r="P104" s="1">
        <v>0</v>
      </c>
      <c r="Q104" s="1">
        <v>0</v>
      </c>
      <c r="R104" s="1">
        <v>5</v>
      </c>
      <c r="S104" s="1">
        <v>5</v>
      </c>
      <c r="T104" s="1">
        <v>5</v>
      </c>
      <c r="U104" s="1">
        <v>5</v>
      </c>
      <c r="V104" s="1">
        <v>5</v>
      </c>
      <c r="W104" s="1">
        <v>5</v>
      </c>
      <c r="X104" s="1">
        <v>5</v>
      </c>
      <c r="Y104" s="9">
        <v>5</v>
      </c>
      <c r="Z104" s="26"/>
      <c r="AA104" s="11">
        <f t="shared" si="147"/>
        <v>5</v>
      </c>
      <c r="AB104" s="11">
        <f t="shared" si="148"/>
        <v>10</v>
      </c>
      <c r="AC104" s="12">
        <f t="shared" si="149"/>
        <v>13.154648767857287</v>
      </c>
      <c r="AD104" s="12">
        <f t="shared" si="150"/>
        <v>15.654648767857287</v>
      </c>
      <c r="AE104" s="12">
        <f t="shared" si="151"/>
        <v>17.808031558224251</v>
      </c>
      <c r="AF104" s="12">
        <f t="shared" si="152"/>
        <v>19.742295594396957</v>
      </c>
      <c r="AG104" s="12">
        <f t="shared" si="153"/>
        <v>21.523331529937067</v>
      </c>
      <c r="AH104" s="12">
        <f t="shared" si="154"/>
        <v>23.189998196603735</v>
      </c>
      <c r="AI104" s="12">
        <f t="shared" si="155"/>
        <v>24.76732258053238</v>
      </c>
      <c r="AJ104" s="12">
        <f t="shared" si="156"/>
        <v>26.272472558852286</v>
      </c>
      <c r="AK104" s="12">
        <f t="shared" si="157"/>
        <v>26.272472558852286</v>
      </c>
      <c r="AL104" s="12">
        <f t="shared" si="158"/>
        <v>26.272472558852286</v>
      </c>
      <c r="AM104" s="12">
        <f t="shared" si="159"/>
        <v>27.623663330988883</v>
      </c>
      <c r="AN104" s="12">
        <f t="shared" si="160"/>
        <v>28.936911006174849</v>
      </c>
      <c r="AO104" s="12">
        <f t="shared" si="161"/>
        <v>30.216701130223928</v>
      </c>
      <c r="AP104" s="12">
        <f t="shared" si="162"/>
        <v>31.466701130223928</v>
      </c>
      <c r="AQ104" s="12">
        <f t="shared" si="163"/>
        <v>32.689953840815058</v>
      </c>
      <c r="AR104" s="12">
        <f t="shared" si="164"/>
        <v>33.889016173655712</v>
      </c>
      <c r="AS104" s="12">
        <f t="shared" si="165"/>
        <v>35.066060740488901</v>
      </c>
      <c r="AT104" s="12">
        <f t="shared" si="166"/>
        <v>36.222951806287696</v>
      </c>
    </row>
    <row r="105" spans="1:46" x14ac:dyDescent="0.25">
      <c r="A105" s="45">
        <v>35</v>
      </c>
      <c r="B105" s="40" t="s">
        <v>42</v>
      </c>
      <c r="C105" s="1" t="s">
        <v>4</v>
      </c>
      <c r="D105" s="1">
        <v>1</v>
      </c>
      <c r="E105" s="5">
        <v>4120</v>
      </c>
      <c r="F105" s="8">
        <v>2</v>
      </c>
      <c r="G105" s="1">
        <v>2</v>
      </c>
      <c r="H105" s="1">
        <v>2</v>
      </c>
      <c r="I105" s="1">
        <v>2</v>
      </c>
      <c r="J105" s="1">
        <v>5</v>
      </c>
      <c r="K105" s="1">
        <v>5</v>
      </c>
      <c r="L105" s="1">
        <v>3</v>
      </c>
      <c r="M105" s="1">
        <v>2</v>
      </c>
      <c r="N105" s="1">
        <v>2</v>
      </c>
      <c r="O105" s="1">
        <v>2</v>
      </c>
      <c r="P105" s="1">
        <v>0</v>
      </c>
      <c r="Q105" s="1">
        <v>3</v>
      </c>
      <c r="R105" s="1">
        <v>0</v>
      </c>
      <c r="S105" s="1">
        <v>0</v>
      </c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9">
        <v>5</v>
      </c>
      <c r="Z105" s="26"/>
      <c r="AA105" s="11">
        <f t="shared" si="147"/>
        <v>2</v>
      </c>
      <c r="AB105" s="11">
        <f t="shared" si="148"/>
        <v>4</v>
      </c>
      <c r="AC105" s="12">
        <f t="shared" si="149"/>
        <v>5.2618595071429146</v>
      </c>
      <c r="AD105" s="12">
        <f t="shared" si="150"/>
        <v>6.2618595071429146</v>
      </c>
      <c r="AE105" s="12">
        <f t="shared" si="151"/>
        <v>8.4152422975098808</v>
      </c>
      <c r="AF105" s="12">
        <f t="shared" si="152"/>
        <v>10.349506333682589</v>
      </c>
      <c r="AG105" s="12">
        <f t="shared" si="153"/>
        <v>11.418127895006656</v>
      </c>
      <c r="AH105" s="12">
        <f t="shared" si="154"/>
        <v>12.084794561673322</v>
      </c>
      <c r="AI105" s="12">
        <f t="shared" si="155"/>
        <v>12.715724315244779</v>
      </c>
      <c r="AJ105" s="12">
        <f t="shared" si="156"/>
        <v>13.317784306572742</v>
      </c>
      <c r="AK105" s="12">
        <f t="shared" si="157"/>
        <v>13.317784306572742</v>
      </c>
      <c r="AL105" s="12">
        <f t="shared" si="158"/>
        <v>14.154613143526131</v>
      </c>
      <c r="AM105" s="12">
        <f t="shared" si="159"/>
        <v>14.154613143526131</v>
      </c>
      <c r="AN105" s="12">
        <f t="shared" si="160"/>
        <v>14.154613143526131</v>
      </c>
      <c r="AO105" s="12">
        <f t="shared" si="161"/>
        <v>14.154613143526131</v>
      </c>
      <c r="AP105" s="12">
        <f t="shared" si="162"/>
        <v>14.154613143526131</v>
      </c>
      <c r="AQ105" s="12">
        <f t="shared" si="163"/>
        <v>14.154613143526131</v>
      </c>
      <c r="AR105" s="12">
        <f t="shared" si="164"/>
        <v>14.154613143526131</v>
      </c>
      <c r="AS105" s="12">
        <f t="shared" si="165"/>
        <v>14.154613143526131</v>
      </c>
      <c r="AT105" s="12">
        <f t="shared" si="166"/>
        <v>15.311504209324927</v>
      </c>
    </row>
    <row r="106" spans="1:46" x14ac:dyDescent="0.25">
      <c r="A106" s="45"/>
      <c r="B106" s="40"/>
      <c r="C106" s="1" t="s">
        <v>5</v>
      </c>
      <c r="D106" s="1">
        <v>1</v>
      </c>
      <c r="E106" s="5">
        <v>1970</v>
      </c>
      <c r="F106" s="8">
        <v>2</v>
      </c>
      <c r="G106" s="1">
        <v>0</v>
      </c>
      <c r="H106" s="1">
        <v>0</v>
      </c>
      <c r="I106" s="1">
        <v>0</v>
      </c>
      <c r="J106" s="1">
        <v>2</v>
      </c>
      <c r="K106" s="1">
        <v>1</v>
      </c>
      <c r="L106" s="1">
        <v>0</v>
      </c>
      <c r="M106" s="1">
        <v>0</v>
      </c>
      <c r="N106" s="1">
        <v>3</v>
      </c>
      <c r="O106" s="1">
        <v>1</v>
      </c>
      <c r="P106" s="1">
        <v>0</v>
      </c>
      <c r="Q106" s="1">
        <v>0</v>
      </c>
      <c r="R106" s="1">
        <v>1</v>
      </c>
      <c r="S106" s="1">
        <v>1</v>
      </c>
      <c r="T106" s="1">
        <v>0</v>
      </c>
      <c r="U106" s="1">
        <v>0</v>
      </c>
      <c r="V106" s="1">
        <v>0</v>
      </c>
      <c r="W106" s="1">
        <v>3</v>
      </c>
      <c r="X106" s="1">
        <v>0</v>
      </c>
      <c r="Y106" s="9">
        <v>1</v>
      </c>
      <c r="Z106" s="26"/>
      <c r="AA106" s="11">
        <f t="shared" si="147"/>
        <v>2</v>
      </c>
      <c r="AB106" s="11">
        <f t="shared" si="148"/>
        <v>2</v>
      </c>
      <c r="AC106" s="12">
        <f t="shared" si="149"/>
        <v>2</v>
      </c>
      <c r="AD106" s="12">
        <f t="shared" si="150"/>
        <v>2</v>
      </c>
      <c r="AE106" s="12">
        <f t="shared" si="151"/>
        <v>2.8613531161467862</v>
      </c>
      <c r="AF106" s="12">
        <f t="shared" si="152"/>
        <v>3.2482059233813279</v>
      </c>
      <c r="AG106" s="12">
        <f t="shared" si="153"/>
        <v>3.2482059233813279</v>
      </c>
      <c r="AH106" s="12">
        <f t="shared" si="154"/>
        <v>3.2482059233813279</v>
      </c>
      <c r="AI106" s="12">
        <f t="shared" si="155"/>
        <v>4.194600553738514</v>
      </c>
      <c r="AJ106" s="12">
        <f t="shared" si="156"/>
        <v>4.4956305494024953</v>
      </c>
      <c r="AK106" s="12">
        <f t="shared" si="157"/>
        <v>4.4956305494024953</v>
      </c>
      <c r="AL106" s="12">
        <f t="shared" si="158"/>
        <v>4.4956305494024953</v>
      </c>
      <c r="AM106" s="12">
        <f t="shared" si="159"/>
        <v>4.7658687038298151</v>
      </c>
      <c r="AN106" s="12">
        <f t="shared" si="160"/>
        <v>5.0285182388670089</v>
      </c>
      <c r="AO106" s="12">
        <f t="shared" si="161"/>
        <v>5.0285182388670089</v>
      </c>
      <c r="AP106" s="12">
        <f t="shared" si="162"/>
        <v>5.0285182388670089</v>
      </c>
      <c r="AQ106" s="12">
        <f t="shared" si="163"/>
        <v>5.0285182388670089</v>
      </c>
      <c r="AR106" s="12">
        <f t="shared" si="164"/>
        <v>5.747955638571403</v>
      </c>
      <c r="AS106" s="12">
        <f t="shared" si="165"/>
        <v>5.747955638571403</v>
      </c>
      <c r="AT106" s="12">
        <f t="shared" si="166"/>
        <v>5.9793338517311625</v>
      </c>
    </row>
    <row r="107" spans="1:46" x14ac:dyDescent="0.25">
      <c r="A107" s="45"/>
      <c r="B107" s="40"/>
      <c r="C107" s="1" t="s">
        <v>6</v>
      </c>
      <c r="D107" s="1">
        <v>1</v>
      </c>
      <c r="E107" s="5">
        <v>1210</v>
      </c>
      <c r="F107" s="8">
        <v>2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1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9">
        <v>0</v>
      </c>
      <c r="Z107" s="26"/>
      <c r="AA107" s="11">
        <f t="shared" si="147"/>
        <v>2</v>
      </c>
      <c r="AB107" s="11">
        <f t="shared" si="148"/>
        <v>2</v>
      </c>
      <c r="AC107" s="12">
        <f t="shared" si="149"/>
        <v>2</v>
      </c>
      <c r="AD107" s="12">
        <f t="shared" si="150"/>
        <v>2</v>
      </c>
      <c r="AE107" s="12">
        <f t="shared" si="151"/>
        <v>2</v>
      </c>
      <c r="AF107" s="12">
        <f t="shared" si="152"/>
        <v>2</v>
      </c>
      <c r="AG107" s="12">
        <f t="shared" si="153"/>
        <v>2</v>
      </c>
      <c r="AH107" s="12">
        <f t="shared" si="154"/>
        <v>2.3333333333333335</v>
      </c>
      <c r="AI107" s="12">
        <f t="shared" si="155"/>
        <v>2.3333333333333335</v>
      </c>
      <c r="AJ107" s="12">
        <f t="shared" si="156"/>
        <v>2.3333333333333335</v>
      </c>
      <c r="AK107" s="12">
        <f t="shared" si="157"/>
        <v>2.3333333333333335</v>
      </c>
      <c r="AL107" s="12">
        <f t="shared" si="158"/>
        <v>2.3333333333333335</v>
      </c>
      <c r="AM107" s="12">
        <f t="shared" si="159"/>
        <v>2.3333333333333335</v>
      </c>
      <c r="AN107" s="12">
        <f t="shared" si="160"/>
        <v>2.3333333333333335</v>
      </c>
      <c r="AO107" s="12">
        <f t="shared" si="161"/>
        <v>2.3333333333333335</v>
      </c>
      <c r="AP107" s="12">
        <f t="shared" si="162"/>
        <v>2.3333333333333335</v>
      </c>
      <c r="AQ107" s="12">
        <f t="shared" si="163"/>
        <v>2.3333333333333335</v>
      </c>
      <c r="AR107" s="12">
        <f t="shared" si="164"/>
        <v>2.3333333333333335</v>
      </c>
      <c r="AS107" s="12">
        <f t="shared" si="165"/>
        <v>2.3333333333333335</v>
      </c>
      <c r="AT107" s="12">
        <f t="shared" si="166"/>
        <v>2.3333333333333335</v>
      </c>
    </row>
    <row r="108" spans="1:46" x14ac:dyDescent="0.25">
      <c r="A108" s="45">
        <v>36</v>
      </c>
      <c r="B108" s="40" t="s">
        <v>43</v>
      </c>
      <c r="C108" s="1" t="s">
        <v>4</v>
      </c>
      <c r="D108" s="1">
        <v>1</v>
      </c>
      <c r="E108" s="5">
        <v>65600</v>
      </c>
      <c r="F108" s="8">
        <v>5</v>
      </c>
      <c r="G108" s="1">
        <v>5</v>
      </c>
      <c r="H108" s="1">
        <v>5</v>
      </c>
      <c r="I108" s="1">
        <v>5</v>
      </c>
      <c r="J108" s="1">
        <v>5</v>
      </c>
      <c r="K108" s="1">
        <v>5</v>
      </c>
      <c r="L108" s="1">
        <v>5</v>
      </c>
      <c r="M108" s="1">
        <v>5</v>
      </c>
      <c r="N108" s="1">
        <v>2</v>
      </c>
      <c r="O108" s="1">
        <v>5</v>
      </c>
      <c r="P108" s="1">
        <v>5</v>
      </c>
      <c r="Q108" s="1">
        <v>5</v>
      </c>
      <c r="R108" s="1">
        <v>5</v>
      </c>
      <c r="S108" s="1">
        <v>5</v>
      </c>
      <c r="T108" s="1">
        <v>3</v>
      </c>
      <c r="U108" s="1">
        <v>5</v>
      </c>
      <c r="V108" s="1">
        <v>5</v>
      </c>
      <c r="W108" s="1">
        <v>3</v>
      </c>
      <c r="X108" s="1">
        <v>5</v>
      </c>
      <c r="Y108" s="9">
        <v>5</v>
      </c>
      <c r="Z108" s="26"/>
      <c r="AA108" s="11">
        <f t="shared" si="147"/>
        <v>5</v>
      </c>
      <c r="AB108" s="11">
        <f t="shared" si="148"/>
        <v>10</v>
      </c>
      <c r="AC108" s="12">
        <f t="shared" si="149"/>
        <v>13.154648767857287</v>
      </c>
      <c r="AD108" s="12">
        <f t="shared" si="150"/>
        <v>15.654648767857287</v>
      </c>
      <c r="AE108" s="12">
        <f t="shared" si="151"/>
        <v>17.808031558224251</v>
      </c>
      <c r="AF108" s="12">
        <f t="shared" si="152"/>
        <v>19.742295594396957</v>
      </c>
      <c r="AG108" s="12">
        <f t="shared" si="153"/>
        <v>21.523331529937067</v>
      </c>
      <c r="AH108" s="12">
        <f t="shared" si="154"/>
        <v>23.189998196603735</v>
      </c>
      <c r="AI108" s="12">
        <f t="shared" si="155"/>
        <v>23.820927950175193</v>
      </c>
      <c r="AJ108" s="12">
        <f t="shared" si="156"/>
        <v>25.326077928495099</v>
      </c>
      <c r="AK108" s="12">
        <f t="shared" si="157"/>
        <v>26.77140206008454</v>
      </c>
      <c r="AL108" s="12">
        <f t="shared" si="158"/>
        <v>28.16611678834019</v>
      </c>
      <c r="AM108" s="12">
        <f t="shared" si="159"/>
        <v>29.517307560476787</v>
      </c>
      <c r="AN108" s="12">
        <f t="shared" si="160"/>
        <v>30.830555235662754</v>
      </c>
      <c r="AO108" s="12">
        <f t="shared" si="161"/>
        <v>31.5984293100922</v>
      </c>
      <c r="AP108" s="12">
        <f t="shared" si="162"/>
        <v>32.8484293100922</v>
      </c>
      <c r="AQ108" s="12">
        <f t="shared" si="163"/>
        <v>34.071682020683333</v>
      </c>
      <c r="AR108" s="12">
        <f t="shared" si="164"/>
        <v>34.79111942038773</v>
      </c>
      <c r="AS108" s="12">
        <f t="shared" si="165"/>
        <v>35.968163987220919</v>
      </c>
      <c r="AT108" s="12">
        <f t="shared" si="166"/>
        <v>37.125055053019715</v>
      </c>
    </row>
    <row r="109" spans="1:46" x14ac:dyDescent="0.25">
      <c r="A109" s="45"/>
      <c r="B109" s="40"/>
      <c r="C109" s="1" t="s">
        <v>5</v>
      </c>
      <c r="D109" s="1">
        <v>1</v>
      </c>
      <c r="E109" s="5">
        <v>546000</v>
      </c>
      <c r="F109" s="8">
        <v>5</v>
      </c>
      <c r="G109" s="1">
        <v>5</v>
      </c>
      <c r="H109" s="1">
        <v>5</v>
      </c>
      <c r="I109" s="1">
        <v>5</v>
      </c>
      <c r="J109" s="1">
        <v>5</v>
      </c>
      <c r="K109" s="1">
        <v>5</v>
      </c>
      <c r="L109" s="1">
        <v>5</v>
      </c>
      <c r="M109" s="1">
        <v>5</v>
      </c>
      <c r="N109" s="1">
        <v>5</v>
      </c>
      <c r="O109" s="1">
        <v>5</v>
      </c>
      <c r="P109" s="1">
        <v>5</v>
      </c>
      <c r="Q109" s="1">
        <v>5</v>
      </c>
      <c r="R109" s="1">
        <v>5</v>
      </c>
      <c r="S109" s="1">
        <v>5</v>
      </c>
      <c r="T109" s="1">
        <v>5</v>
      </c>
      <c r="U109" s="1">
        <v>5</v>
      </c>
      <c r="V109" s="1">
        <v>2</v>
      </c>
      <c r="W109" s="1">
        <v>5</v>
      </c>
      <c r="X109" s="1">
        <v>5</v>
      </c>
      <c r="Y109" s="9">
        <v>5</v>
      </c>
      <c r="Z109" s="26"/>
      <c r="AA109" s="11">
        <f t="shared" si="147"/>
        <v>5</v>
      </c>
      <c r="AB109" s="11">
        <f t="shared" si="148"/>
        <v>10</v>
      </c>
      <c r="AC109" s="12">
        <f t="shared" si="149"/>
        <v>13.154648767857287</v>
      </c>
      <c r="AD109" s="12">
        <f t="shared" si="150"/>
        <v>15.654648767857287</v>
      </c>
      <c r="AE109" s="12">
        <f t="shared" si="151"/>
        <v>17.808031558224251</v>
      </c>
      <c r="AF109" s="12">
        <f t="shared" si="152"/>
        <v>19.742295594396957</v>
      </c>
      <c r="AG109" s="12">
        <f t="shared" si="153"/>
        <v>21.523331529937067</v>
      </c>
      <c r="AH109" s="12">
        <f t="shared" si="154"/>
        <v>23.189998196603735</v>
      </c>
      <c r="AI109" s="12">
        <f t="shared" si="155"/>
        <v>24.76732258053238</v>
      </c>
      <c r="AJ109" s="12">
        <f t="shared" si="156"/>
        <v>26.272472558852286</v>
      </c>
      <c r="AK109" s="12">
        <f t="shared" si="157"/>
        <v>27.717796690441723</v>
      </c>
      <c r="AL109" s="12">
        <f t="shared" si="158"/>
        <v>29.112511418697373</v>
      </c>
      <c r="AM109" s="12">
        <f t="shared" si="159"/>
        <v>30.46370219083397</v>
      </c>
      <c r="AN109" s="12">
        <f t="shared" si="160"/>
        <v>31.776949866019937</v>
      </c>
      <c r="AO109" s="12">
        <f t="shared" si="161"/>
        <v>33.056739990069012</v>
      </c>
      <c r="AP109" s="12">
        <f t="shared" si="162"/>
        <v>34.306739990069012</v>
      </c>
      <c r="AQ109" s="12">
        <f t="shared" si="163"/>
        <v>34.796041074305464</v>
      </c>
      <c r="AR109" s="12">
        <f t="shared" si="164"/>
        <v>35.995103407146118</v>
      </c>
      <c r="AS109" s="12">
        <f t="shared" si="165"/>
        <v>37.172147973979307</v>
      </c>
      <c r="AT109" s="12">
        <f t="shared" si="166"/>
        <v>38.329039039778102</v>
      </c>
    </row>
    <row r="110" spans="1:46" x14ac:dyDescent="0.25">
      <c r="A110" s="45"/>
      <c r="B110" s="40"/>
      <c r="C110" s="1" t="s">
        <v>6</v>
      </c>
      <c r="D110" s="1">
        <v>1</v>
      </c>
      <c r="E110" s="5">
        <v>163000</v>
      </c>
      <c r="F110" s="8">
        <v>5</v>
      </c>
      <c r="G110" s="1">
        <v>5</v>
      </c>
      <c r="H110" s="1">
        <v>5</v>
      </c>
      <c r="I110" s="1">
        <v>5</v>
      </c>
      <c r="J110" s="1">
        <v>5</v>
      </c>
      <c r="K110" s="1">
        <v>5</v>
      </c>
      <c r="L110" s="1">
        <v>5</v>
      </c>
      <c r="M110" s="1">
        <v>5</v>
      </c>
      <c r="N110" s="1">
        <v>0</v>
      </c>
      <c r="O110" s="1">
        <v>5</v>
      </c>
      <c r="P110" s="1">
        <v>5</v>
      </c>
      <c r="Q110" s="1">
        <v>3</v>
      </c>
      <c r="R110" s="1">
        <v>5</v>
      </c>
      <c r="S110" s="1">
        <v>5</v>
      </c>
      <c r="T110" s="1">
        <v>5</v>
      </c>
      <c r="U110" s="1">
        <v>5</v>
      </c>
      <c r="V110" s="1">
        <v>5</v>
      </c>
      <c r="W110" s="1">
        <v>5</v>
      </c>
      <c r="X110" s="1">
        <v>5</v>
      </c>
      <c r="Y110" s="9">
        <v>5</v>
      </c>
      <c r="Z110" s="26"/>
      <c r="AA110" s="11">
        <f t="shared" si="147"/>
        <v>5</v>
      </c>
      <c r="AB110" s="11">
        <f t="shared" si="148"/>
        <v>10</v>
      </c>
      <c r="AC110" s="12">
        <f t="shared" si="149"/>
        <v>13.154648767857287</v>
      </c>
      <c r="AD110" s="12">
        <f t="shared" si="150"/>
        <v>15.654648767857287</v>
      </c>
      <c r="AE110" s="12">
        <f t="shared" si="151"/>
        <v>17.808031558224251</v>
      </c>
      <c r="AF110" s="12">
        <f t="shared" si="152"/>
        <v>19.742295594396957</v>
      </c>
      <c r="AG110" s="12">
        <f t="shared" si="153"/>
        <v>21.523331529937067</v>
      </c>
      <c r="AH110" s="12">
        <f t="shared" si="154"/>
        <v>23.189998196603735</v>
      </c>
      <c r="AI110" s="12">
        <f t="shared" si="155"/>
        <v>23.189998196603735</v>
      </c>
      <c r="AJ110" s="12">
        <f t="shared" si="156"/>
        <v>24.695148174923641</v>
      </c>
      <c r="AK110" s="12">
        <f t="shared" si="157"/>
        <v>26.140472306513082</v>
      </c>
      <c r="AL110" s="12">
        <f t="shared" si="158"/>
        <v>26.977301143466473</v>
      </c>
      <c r="AM110" s="12">
        <f t="shared" si="159"/>
        <v>28.32849191560307</v>
      </c>
      <c r="AN110" s="12">
        <f t="shared" si="160"/>
        <v>29.641739590789037</v>
      </c>
      <c r="AO110" s="12">
        <f t="shared" si="161"/>
        <v>30.921529714838115</v>
      </c>
      <c r="AP110" s="12">
        <f t="shared" si="162"/>
        <v>32.171529714838115</v>
      </c>
      <c r="AQ110" s="12">
        <f t="shared" si="163"/>
        <v>33.394782425429248</v>
      </c>
      <c r="AR110" s="12">
        <f t="shared" si="164"/>
        <v>34.593844758269903</v>
      </c>
      <c r="AS110" s="12">
        <f t="shared" si="165"/>
        <v>35.770889325103091</v>
      </c>
      <c r="AT110" s="12">
        <f t="shared" si="166"/>
        <v>36.927780390901887</v>
      </c>
    </row>
    <row r="111" spans="1:46" x14ac:dyDescent="0.25">
      <c r="A111" s="45">
        <v>37</v>
      </c>
      <c r="B111" s="40" t="s">
        <v>44</v>
      </c>
      <c r="C111" s="1" t="s">
        <v>4</v>
      </c>
      <c r="D111" s="1">
        <v>1</v>
      </c>
      <c r="E111" s="5">
        <v>59700000</v>
      </c>
      <c r="F111" s="8">
        <v>5</v>
      </c>
      <c r="G111" s="1">
        <v>3</v>
      </c>
      <c r="H111" s="1">
        <v>5</v>
      </c>
      <c r="I111" s="1">
        <v>5</v>
      </c>
      <c r="J111" s="1">
        <v>5</v>
      </c>
      <c r="K111" s="1">
        <v>5</v>
      </c>
      <c r="L111" s="1">
        <v>5</v>
      </c>
      <c r="M111" s="1">
        <v>5</v>
      </c>
      <c r="N111" s="1">
        <v>5</v>
      </c>
      <c r="O111" s="1">
        <v>5</v>
      </c>
      <c r="P111" s="1">
        <v>5</v>
      </c>
      <c r="Q111" s="1">
        <v>5</v>
      </c>
      <c r="R111" s="1">
        <v>5</v>
      </c>
      <c r="S111" s="1">
        <v>5</v>
      </c>
      <c r="T111" s="1">
        <v>5</v>
      </c>
      <c r="U111" s="1">
        <v>5</v>
      </c>
      <c r="V111" s="1">
        <v>5</v>
      </c>
      <c r="W111" s="1">
        <v>5</v>
      </c>
      <c r="X111" s="1">
        <v>5</v>
      </c>
      <c r="Y111" s="9">
        <v>5</v>
      </c>
      <c r="Z111" s="26"/>
      <c r="AA111" s="11">
        <f t="shared" si="147"/>
        <v>5</v>
      </c>
      <c r="AB111" s="11">
        <f t="shared" si="148"/>
        <v>8</v>
      </c>
      <c r="AC111" s="12">
        <f t="shared" si="149"/>
        <v>11.154648767857287</v>
      </c>
      <c r="AD111" s="12">
        <f t="shared" si="150"/>
        <v>13.654648767857287</v>
      </c>
      <c r="AE111" s="12">
        <f t="shared" si="151"/>
        <v>15.808031558224252</v>
      </c>
      <c r="AF111" s="12">
        <f t="shared" si="152"/>
        <v>17.74229559439696</v>
      </c>
      <c r="AG111" s="12">
        <f t="shared" si="153"/>
        <v>19.523331529937071</v>
      </c>
      <c r="AH111" s="12">
        <f t="shared" si="154"/>
        <v>21.189998196603739</v>
      </c>
      <c r="AI111" s="12">
        <f t="shared" si="155"/>
        <v>22.767322580532383</v>
      </c>
      <c r="AJ111" s="12">
        <f t="shared" si="156"/>
        <v>24.272472558852289</v>
      </c>
      <c r="AK111" s="12">
        <f t="shared" si="157"/>
        <v>25.71779669044173</v>
      </c>
      <c r="AL111" s="12">
        <f t="shared" si="158"/>
        <v>27.11251141869738</v>
      </c>
      <c r="AM111" s="12">
        <f t="shared" si="159"/>
        <v>28.463702190833978</v>
      </c>
      <c r="AN111" s="12">
        <f t="shared" si="160"/>
        <v>29.776949866019944</v>
      </c>
      <c r="AO111" s="12">
        <f t="shared" si="161"/>
        <v>31.056739990069023</v>
      </c>
      <c r="AP111" s="12">
        <f t="shared" si="162"/>
        <v>32.306739990069019</v>
      </c>
      <c r="AQ111" s="12">
        <f t="shared" si="163"/>
        <v>33.529992700660152</v>
      </c>
      <c r="AR111" s="12">
        <f t="shared" si="164"/>
        <v>34.729055033500806</v>
      </c>
      <c r="AS111" s="12">
        <f t="shared" si="165"/>
        <v>35.906099600333995</v>
      </c>
      <c r="AT111" s="12">
        <f t="shared" si="166"/>
        <v>37.062990666132791</v>
      </c>
    </row>
    <row r="112" spans="1:46" x14ac:dyDescent="0.25">
      <c r="A112" s="45"/>
      <c r="B112" s="40"/>
      <c r="C112" s="1" t="s">
        <v>5</v>
      </c>
      <c r="D112" s="1">
        <v>1</v>
      </c>
      <c r="E112" s="5">
        <v>13700000</v>
      </c>
      <c r="F112" s="8">
        <v>5</v>
      </c>
      <c r="G112" s="1">
        <v>5</v>
      </c>
      <c r="H112" s="1">
        <v>5</v>
      </c>
      <c r="I112" s="1">
        <v>5</v>
      </c>
      <c r="J112" s="1">
        <v>5</v>
      </c>
      <c r="K112" s="1">
        <v>5</v>
      </c>
      <c r="L112" s="1">
        <v>3</v>
      </c>
      <c r="M112" s="1">
        <v>3</v>
      </c>
      <c r="N112" s="1">
        <v>5</v>
      </c>
      <c r="O112" s="1">
        <v>5</v>
      </c>
      <c r="P112" s="1">
        <v>0</v>
      </c>
      <c r="Q112" s="1">
        <v>2</v>
      </c>
      <c r="R112" s="1">
        <v>5</v>
      </c>
      <c r="S112" s="1">
        <v>5</v>
      </c>
      <c r="T112" s="1">
        <v>3</v>
      </c>
      <c r="U112" s="1">
        <v>5</v>
      </c>
      <c r="V112" s="1">
        <v>5</v>
      </c>
      <c r="W112" s="1">
        <v>3</v>
      </c>
      <c r="X112" s="1">
        <v>5</v>
      </c>
      <c r="Y112" s="9">
        <v>5</v>
      </c>
      <c r="Z112" s="26"/>
      <c r="AA112" s="11">
        <f t="shared" si="147"/>
        <v>5</v>
      </c>
      <c r="AB112" s="11">
        <f t="shared" si="148"/>
        <v>10</v>
      </c>
      <c r="AC112" s="12">
        <f t="shared" si="149"/>
        <v>13.154648767857287</v>
      </c>
      <c r="AD112" s="12">
        <f t="shared" si="150"/>
        <v>15.654648767857287</v>
      </c>
      <c r="AE112" s="12">
        <f t="shared" si="151"/>
        <v>17.808031558224251</v>
      </c>
      <c r="AF112" s="12">
        <f t="shared" si="152"/>
        <v>19.742295594396957</v>
      </c>
      <c r="AG112" s="12">
        <f t="shared" si="153"/>
        <v>20.810917155721022</v>
      </c>
      <c r="AH112" s="12">
        <f t="shared" si="154"/>
        <v>21.810917155721022</v>
      </c>
      <c r="AI112" s="12">
        <f t="shared" si="155"/>
        <v>23.388241539649666</v>
      </c>
      <c r="AJ112" s="12">
        <f t="shared" si="156"/>
        <v>24.893391517969572</v>
      </c>
      <c r="AK112" s="12">
        <f t="shared" si="157"/>
        <v>24.893391517969572</v>
      </c>
      <c r="AL112" s="12">
        <f t="shared" si="158"/>
        <v>25.451277409271832</v>
      </c>
      <c r="AM112" s="12">
        <f t="shared" si="159"/>
        <v>26.802468181408429</v>
      </c>
      <c r="AN112" s="12">
        <f t="shared" si="160"/>
        <v>28.115715856594395</v>
      </c>
      <c r="AO112" s="12">
        <f t="shared" si="161"/>
        <v>28.883589931023842</v>
      </c>
      <c r="AP112" s="12">
        <f t="shared" si="162"/>
        <v>30.133589931023842</v>
      </c>
      <c r="AQ112" s="12">
        <f t="shared" si="163"/>
        <v>31.356842641614971</v>
      </c>
      <c r="AR112" s="12">
        <f t="shared" si="164"/>
        <v>32.076280041319364</v>
      </c>
      <c r="AS112" s="12">
        <f t="shared" si="165"/>
        <v>33.253324608152553</v>
      </c>
      <c r="AT112" s="12">
        <f t="shared" si="166"/>
        <v>34.410215673951349</v>
      </c>
    </row>
    <row r="113" spans="1:46" x14ac:dyDescent="0.25">
      <c r="A113" s="45"/>
      <c r="B113" s="40"/>
      <c r="C113" s="1" t="s">
        <v>6</v>
      </c>
      <c r="D113" s="1">
        <v>1</v>
      </c>
      <c r="E113" s="5">
        <v>13000000</v>
      </c>
      <c r="F113" s="8">
        <v>5</v>
      </c>
      <c r="G113" s="1">
        <v>5</v>
      </c>
      <c r="H113" s="1">
        <v>5</v>
      </c>
      <c r="I113" s="1">
        <v>5</v>
      </c>
      <c r="J113" s="1">
        <v>5</v>
      </c>
      <c r="K113" s="1">
        <v>5</v>
      </c>
      <c r="L113" s="1">
        <v>5</v>
      </c>
      <c r="M113" s="1">
        <v>5</v>
      </c>
      <c r="N113" s="1">
        <v>5</v>
      </c>
      <c r="O113" s="1">
        <v>5</v>
      </c>
      <c r="P113" s="1">
        <v>0</v>
      </c>
      <c r="Q113" s="1">
        <v>0</v>
      </c>
      <c r="R113" s="1">
        <v>5</v>
      </c>
      <c r="S113" s="1">
        <v>5</v>
      </c>
      <c r="T113" s="1">
        <v>5</v>
      </c>
      <c r="U113" s="1">
        <v>3</v>
      </c>
      <c r="V113" s="1">
        <v>2</v>
      </c>
      <c r="W113" s="1">
        <v>5</v>
      </c>
      <c r="X113" s="1">
        <v>4</v>
      </c>
      <c r="Y113" s="9">
        <v>5</v>
      </c>
      <c r="Z113" s="26"/>
      <c r="AA113" s="11">
        <f t="shared" si="147"/>
        <v>5</v>
      </c>
      <c r="AB113" s="11">
        <f t="shared" si="148"/>
        <v>10</v>
      </c>
      <c r="AC113" s="12">
        <f t="shared" si="149"/>
        <v>13.154648767857287</v>
      </c>
      <c r="AD113" s="12">
        <f t="shared" si="150"/>
        <v>15.654648767857287</v>
      </c>
      <c r="AE113" s="12">
        <f t="shared" si="151"/>
        <v>17.808031558224251</v>
      </c>
      <c r="AF113" s="12">
        <f t="shared" si="152"/>
        <v>19.742295594396957</v>
      </c>
      <c r="AG113" s="12">
        <f t="shared" si="153"/>
        <v>21.523331529937067</v>
      </c>
      <c r="AH113" s="12">
        <f t="shared" si="154"/>
        <v>23.189998196603735</v>
      </c>
      <c r="AI113" s="12">
        <f t="shared" si="155"/>
        <v>24.76732258053238</v>
      </c>
      <c r="AJ113" s="12">
        <f t="shared" si="156"/>
        <v>26.272472558852286</v>
      </c>
      <c r="AK113" s="12">
        <f t="shared" si="157"/>
        <v>26.272472558852286</v>
      </c>
      <c r="AL113" s="12">
        <f t="shared" si="158"/>
        <v>26.272472558852286</v>
      </c>
      <c r="AM113" s="12">
        <f t="shared" si="159"/>
        <v>27.623663330988883</v>
      </c>
      <c r="AN113" s="12">
        <f t="shared" si="160"/>
        <v>28.936911006174849</v>
      </c>
      <c r="AO113" s="12">
        <f t="shared" si="161"/>
        <v>30.216701130223928</v>
      </c>
      <c r="AP113" s="12">
        <f t="shared" si="162"/>
        <v>30.966701130223928</v>
      </c>
      <c r="AQ113" s="12">
        <f t="shared" si="163"/>
        <v>31.45600221446038</v>
      </c>
      <c r="AR113" s="12">
        <f t="shared" si="164"/>
        <v>32.655064547301038</v>
      </c>
      <c r="AS113" s="12">
        <f t="shared" si="165"/>
        <v>33.596700200767593</v>
      </c>
      <c r="AT113" s="12">
        <f t="shared" si="166"/>
        <v>34.753591266566389</v>
      </c>
    </row>
    <row r="114" spans="1:46" x14ac:dyDescent="0.25">
      <c r="A114" s="45">
        <v>38</v>
      </c>
      <c r="B114" s="40" t="s">
        <v>45</v>
      </c>
      <c r="C114" s="1" t="s">
        <v>4</v>
      </c>
      <c r="D114" s="1">
        <v>1</v>
      </c>
      <c r="E114" s="5">
        <v>84200000</v>
      </c>
      <c r="F114" s="8">
        <v>5</v>
      </c>
      <c r="G114" s="1">
        <v>5</v>
      </c>
      <c r="H114" s="1">
        <v>5</v>
      </c>
      <c r="I114" s="1">
        <v>5</v>
      </c>
      <c r="J114" s="1">
        <v>5</v>
      </c>
      <c r="K114" s="1">
        <v>5</v>
      </c>
      <c r="L114" s="1">
        <v>2</v>
      </c>
      <c r="M114" s="1">
        <v>2</v>
      </c>
      <c r="N114" s="1">
        <v>5</v>
      </c>
      <c r="O114" s="1">
        <v>5</v>
      </c>
      <c r="P114" s="1">
        <v>5</v>
      </c>
      <c r="Q114" s="1">
        <v>0</v>
      </c>
      <c r="R114" s="1">
        <v>5</v>
      </c>
      <c r="S114" s="1">
        <v>5</v>
      </c>
      <c r="T114" s="1">
        <v>5</v>
      </c>
      <c r="U114" s="1">
        <v>5</v>
      </c>
      <c r="V114" s="1">
        <v>5</v>
      </c>
      <c r="W114" s="1">
        <v>5</v>
      </c>
      <c r="X114" s="1">
        <v>5</v>
      </c>
      <c r="Y114" s="9">
        <v>5</v>
      </c>
      <c r="Z114" s="26"/>
      <c r="AA114" s="11">
        <f t="shared" si="147"/>
        <v>5</v>
      </c>
      <c r="AB114" s="11">
        <f t="shared" si="148"/>
        <v>10</v>
      </c>
      <c r="AC114" s="12">
        <f t="shared" si="149"/>
        <v>13.154648767857287</v>
      </c>
      <c r="AD114" s="12">
        <f t="shared" si="150"/>
        <v>15.654648767857287</v>
      </c>
      <c r="AE114" s="12">
        <f t="shared" si="151"/>
        <v>17.808031558224251</v>
      </c>
      <c r="AF114" s="12">
        <f t="shared" si="152"/>
        <v>19.742295594396957</v>
      </c>
      <c r="AG114" s="12">
        <f t="shared" si="153"/>
        <v>20.454709968613003</v>
      </c>
      <c r="AH114" s="12">
        <f t="shared" si="154"/>
        <v>21.12137663527967</v>
      </c>
      <c r="AI114" s="12">
        <f t="shared" si="155"/>
        <v>22.698701019208315</v>
      </c>
      <c r="AJ114" s="12">
        <f t="shared" si="156"/>
        <v>24.203850997528221</v>
      </c>
      <c r="AK114" s="12">
        <f t="shared" si="157"/>
        <v>25.649175129117658</v>
      </c>
      <c r="AL114" s="12">
        <f t="shared" si="158"/>
        <v>25.649175129117658</v>
      </c>
      <c r="AM114" s="12">
        <f t="shared" si="159"/>
        <v>27.000365901254256</v>
      </c>
      <c r="AN114" s="12">
        <f t="shared" si="160"/>
        <v>28.313613576440222</v>
      </c>
      <c r="AO114" s="12">
        <f t="shared" si="161"/>
        <v>29.593403700489301</v>
      </c>
      <c r="AP114" s="12">
        <f t="shared" si="162"/>
        <v>30.843403700489301</v>
      </c>
      <c r="AQ114" s="12">
        <f t="shared" si="163"/>
        <v>32.06665641108043</v>
      </c>
      <c r="AR114" s="12">
        <f t="shared" si="164"/>
        <v>33.265718743921084</v>
      </c>
      <c r="AS114" s="12">
        <f t="shared" si="165"/>
        <v>34.442763310754273</v>
      </c>
      <c r="AT114" s="12">
        <f t="shared" si="166"/>
        <v>35.599654376553069</v>
      </c>
    </row>
    <row r="115" spans="1:46" x14ac:dyDescent="0.25">
      <c r="A115" s="45"/>
      <c r="B115" s="40"/>
      <c r="C115" s="1" t="s">
        <v>5</v>
      </c>
      <c r="D115" s="1">
        <v>1</v>
      </c>
      <c r="E115" s="5">
        <v>28300000</v>
      </c>
      <c r="F115" s="8">
        <v>5</v>
      </c>
      <c r="G115" s="1">
        <v>5</v>
      </c>
      <c r="H115" s="1">
        <v>5</v>
      </c>
      <c r="I115" s="1">
        <v>5</v>
      </c>
      <c r="J115" s="1">
        <v>5</v>
      </c>
      <c r="K115" s="1">
        <v>5</v>
      </c>
      <c r="L115" s="1">
        <v>5</v>
      </c>
      <c r="M115" s="1">
        <v>5</v>
      </c>
      <c r="N115" s="1">
        <v>5</v>
      </c>
      <c r="O115" s="1">
        <v>5</v>
      </c>
      <c r="P115" s="1">
        <v>0</v>
      </c>
      <c r="Q115" s="1">
        <v>5</v>
      </c>
      <c r="R115" s="1">
        <v>5</v>
      </c>
      <c r="S115" s="1">
        <v>5</v>
      </c>
      <c r="T115" s="1">
        <v>5</v>
      </c>
      <c r="U115" s="1">
        <v>0</v>
      </c>
      <c r="V115" s="1">
        <v>5</v>
      </c>
      <c r="W115" s="1">
        <v>5</v>
      </c>
      <c r="X115" s="1">
        <v>5</v>
      </c>
      <c r="Y115" s="9">
        <v>5</v>
      </c>
      <c r="Z115" s="26"/>
      <c r="AA115" s="11">
        <f t="shared" si="147"/>
        <v>5</v>
      </c>
      <c r="AB115" s="11">
        <f t="shared" si="148"/>
        <v>10</v>
      </c>
      <c r="AC115" s="12">
        <f t="shared" si="149"/>
        <v>13.154648767857287</v>
      </c>
      <c r="AD115" s="12">
        <f t="shared" si="150"/>
        <v>15.654648767857287</v>
      </c>
      <c r="AE115" s="12">
        <f t="shared" si="151"/>
        <v>17.808031558224251</v>
      </c>
      <c r="AF115" s="12">
        <f t="shared" si="152"/>
        <v>19.742295594396957</v>
      </c>
      <c r="AG115" s="12">
        <f t="shared" si="153"/>
        <v>21.523331529937067</v>
      </c>
      <c r="AH115" s="12">
        <f t="shared" si="154"/>
        <v>23.189998196603735</v>
      </c>
      <c r="AI115" s="12">
        <f t="shared" si="155"/>
        <v>24.76732258053238</v>
      </c>
      <c r="AJ115" s="12">
        <f t="shared" si="156"/>
        <v>26.272472558852286</v>
      </c>
      <c r="AK115" s="12">
        <f t="shared" si="157"/>
        <v>26.272472558852286</v>
      </c>
      <c r="AL115" s="12">
        <f t="shared" si="158"/>
        <v>27.667187287107936</v>
      </c>
      <c r="AM115" s="12">
        <f t="shared" si="159"/>
        <v>29.018378059244533</v>
      </c>
      <c r="AN115" s="12">
        <f t="shared" si="160"/>
        <v>30.331625734430499</v>
      </c>
      <c r="AO115" s="12">
        <f t="shared" si="161"/>
        <v>31.611415858479578</v>
      </c>
      <c r="AP115" s="12">
        <f t="shared" si="162"/>
        <v>31.611415858479578</v>
      </c>
      <c r="AQ115" s="12">
        <f t="shared" si="163"/>
        <v>32.834668569070708</v>
      </c>
      <c r="AR115" s="12">
        <f t="shared" si="164"/>
        <v>34.033730901911362</v>
      </c>
      <c r="AS115" s="12">
        <f t="shared" si="165"/>
        <v>35.210775468744551</v>
      </c>
      <c r="AT115" s="12">
        <f t="shared" si="166"/>
        <v>36.367666534543346</v>
      </c>
    </row>
    <row r="116" spans="1:46" x14ac:dyDescent="0.25">
      <c r="A116" s="45"/>
      <c r="B116" s="40"/>
      <c r="C116" s="1" t="s">
        <v>6</v>
      </c>
      <c r="D116" s="1">
        <v>1</v>
      </c>
      <c r="E116" s="5">
        <v>28100000</v>
      </c>
      <c r="F116" s="8">
        <v>5</v>
      </c>
      <c r="G116" s="1">
        <v>5</v>
      </c>
      <c r="H116" s="1">
        <v>5</v>
      </c>
      <c r="I116" s="1">
        <v>5</v>
      </c>
      <c r="J116" s="1">
        <v>5</v>
      </c>
      <c r="K116" s="1">
        <v>5</v>
      </c>
      <c r="L116" s="1">
        <v>5</v>
      </c>
      <c r="M116" s="1">
        <v>5</v>
      </c>
      <c r="N116" s="1">
        <v>5</v>
      </c>
      <c r="O116" s="1">
        <v>5</v>
      </c>
      <c r="P116" s="1">
        <v>5</v>
      </c>
      <c r="Q116" s="1">
        <v>5</v>
      </c>
      <c r="R116" s="1">
        <v>5</v>
      </c>
      <c r="S116" s="1">
        <v>5</v>
      </c>
      <c r="T116" s="1">
        <v>5</v>
      </c>
      <c r="U116" s="1">
        <v>5</v>
      </c>
      <c r="V116" s="1">
        <v>2</v>
      </c>
      <c r="W116" s="1">
        <v>5</v>
      </c>
      <c r="X116" s="1">
        <v>5</v>
      </c>
      <c r="Y116" s="9">
        <v>5</v>
      </c>
      <c r="Z116" s="26"/>
      <c r="AA116" s="11">
        <f t="shared" si="147"/>
        <v>5</v>
      </c>
      <c r="AB116" s="11">
        <f t="shared" si="148"/>
        <v>10</v>
      </c>
      <c r="AC116" s="12">
        <f t="shared" si="149"/>
        <v>13.154648767857287</v>
      </c>
      <c r="AD116" s="12">
        <f t="shared" si="150"/>
        <v>15.654648767857287</v>
      </c>
      <c r="AE116" s="12">
        <f t="shared" si="151"/>
        <v>17.808031558224251</v>
      </c>
      <c r="AF116" s="12">
        <f t="shared" si="152"/>
        <v>19.742295594396957</v>
      </c>
      <c r="AG116" s="12">
        <f t="shared" si="153"/>
        <v>21.523331529937067</v>
      </c>
      <c r="AH116" s="12">
        <f t="shared" si="154"/>
        <v>23.189998196603735</v>
      </c>
      <c r="AI116" s="12">
        <f t="shared" si="155"/>
        <v>24.76732258053238</v>
      </c>
      <c r="AJ116" s="12">
        <f t="shared" si="156"/>
        <v>26.272472558852286</v>
      </c>
      <c r="AK116" s="12">
        <f t="shared" si="157"/>
        <v>27.717796690441723</v>
      </c>
      <c r="AL116" s="12">
        <f t="shared" si="158"/>
        <v>29.112511418697373</v>
      </c>
      <c r="AM116" s="12">
        <f t="shared" si="159"/>
        <v>30.46370219083397</v>
      </c>
      <c r="AN116" s="12">
        <f t="shared" si="160"/>
        <v>31.776949866019937</v>
      </c>
      <c r="AO116" s="12">
        <f t="shared" si="161"/>
        <v>33.056739990069012</v>
      </c>
      <c r="AP116" s="12">
        <f t="shared" si="162"/>
        <v>34.306739990069012</v>
      </c>
      <c r="AQ116" s="12">
        <f t="shared" si="163"/>
        <v>34.796041074305464</v>
      </c>
      <c r="AR116" s="12">
        <f t="shared" si="164"/>
        <v>35.995103407146118</v>
      </c>
      <c r="AS116" s="12">
        <f t="shared" si="165"/>
        <v>37.172147973979307</v>
      </c>
      <c r="AT116" s="12">
        <f t="shared" si="166"/>
        <v>38.329039039778102</v>
      </c>
    </row>
    <row r="117" spans="1:46" x14ac:dyDescent="0.25">
      <c r="A117" s="45">
        <v>39</v>
      </c>
      <c r="B117" s="40" t="s">
        <v>46</v>
      </c>
      <c r="C117" s="1" t="s">
        <v>4</v>
      </c>
      <c r="D117" s="1">
        <v>1</v>
      </c>
      <c r="E117" s="5">
        <v>328000</v>
      </c>
      <c r="F117" s="8">
        <v>5</v>
      </c>
      <c r="G117" s="1">
        <v>3</v>
      </c>
      <c r="H117" s="1">
        <v>2</v>
      </c>
      <c r="I117" s="1">
        <v>4</v>
      </c>
      <c r="J117" s="1">
        <v>5</v>
      </c>
      <c r="K117" s="1">
        <v>5</v>
      </c>
      <c r="L117" s="1">
        <v>5</v>
      </c>
      <c r="M117" s="1">
        <v>5</v>
      </c>
      <c r="N117" s="1">
        <v>5</v>
      </c>
      <c r="O117" s="1">
        <v>5</v>
      </c>
      <c r="P117" s="1">
        <v>5</v>
      </c>
      <c r="Q117" s="1">
        <v>5</v>
      </c>
      <c r="R117" s="1">
        <v>2</v>
      </c>
      <c r="S117" s="1">
        <v>5</v>
      </c>
      <c r="T117" s="1">
        <v>3</v>
      </c>
      <c r="U117" s="1">
        <v>5</v>
      </c>
      <c r="V117" s="1">
        <v>4</v>
      </c>
      <c r="W117" s="1">
        <v>5</v>
      </c>
      <c r="X117" s="1">
        <v>5</v>
      </c>
      <c r="Y117" s="9">
        <v>3</v>
      </c>
      <c r="Z117" s="26"/>
      <c r="AA117" s="11">
        <f t="shared" si="147"/>
        <v>5</v>
      </c>
      <c r="AB117" s="11">
        <f t="shared" si="148"/>
        <v>8</v>
      </c>
      <c r="AC117" s="12">
        <f t="shared" si="149"/>
        <v>9.2618595071429155</v>
      </c>
      <c r="AD117" s="12">
        <f t="shared" si="150"/>
        <v>11.261859507142916</v>
      </c>
      <c r="AE117" s="12">
        <f t="shared" si="151"/>
        <v>13.415242297509881</v>
      </c>
      <c r="AF117" s="12">
        <f t="shared" si="152"/>
        <v>15.349506333682589</v>
      </c>
      <c r="AG117" s="12">
        <f t="shared" si="153"/>
        <v>17.130542269222701</v>
      </c>
      <c r="AH117" s="12">
        <f t="shared" si="154"/>
        <v>18.797208935889369</v>
      </c>
      <c r="AI117" s="12">
        <f t="shared" si="155"/>
        <v>20.374533319818013</v>
      </c>
      <c r="AJ117" s="12">
        <f t="shared" si="156"/>
        <v>21.87968329813792</v>
      </c>
      <c r="AK117" s="12">
        <f t="shared" si="157"/>
        <v>23.325007429727357</v>
      </c>
      <c r="AL117" s="12">
        <f t="shared" si="158"/>
        <v>24.719722157983007</v>
      </c>
      <c r="AM117" s="12">
        <f t="shared" si="159"/>
        <v>25.260198466837647</v>
      </c>
      <c r="AN117" s="12">
        <f t="shared" si="160"/>
        <v>26.573446142023613</v>
      </c>
      <c r="AO117" s="12">
        <f t="shared" si="161"/>
        <v>27.34132021645306</v>
      </c>
      <c r="AP117" s="12">
        <f t="shared" si="162"/>
        <v>28.59132021645306</v>
      </c>
      <c r="AQ117" s="12">
        <f t="shared" si="163"/>
        <v>29.569922384925963</v>
      </c>
      <c r="AR117" s="12">
        <f t="shared" si="164"/>
        <v>30.768984717766621</v>
      </c>
      <c r="AS117" s="12">
        <f t="shared" si="165"/>
        <v>31.946029284599813</v>
      </c>
      <c r="AT117" s="12">
        <f t="shared" si="166"/>
        <v>32.64016392407909</v>
      </c>
    </row>
    <row r="118" spans="1:46" x14ac:dyDescent="0.25">
      <c r="A118" s="45"/>
      <c r="B118" s="40"/>
      <c r="C118" s="1" t="s">
        <v>5</v>
      </c>
      <c r="D118" s="1">
        <v>1</v>
      </c>
      <c r="E118" s="5">
        <v>44800</v>
      </c>
      <c r="F118" s="8">
        <v>5</v>
      </c>
      <c r="G118" s="1">
        <v>5</v>
      </c>
      <c r="H118" s="1">
        <v>3</v>
      </c>
      <c r="I118" s="1">
        <v>5</v>
      </c>
      <c r="J118" s="1">
        <v>0</v>
      </c>
      <c r="K118" s="1">
        <v>5</v>
      </c>
      <c r="L118" s="1">
        <v>5</v>
      </c>
      <c r="M118" s="1">
        <v>5</v>
      </c>
      <c r="N118" s="1">
        <v>4</v>
      </c>
      <c r="O118" s="1">
        <v>3</v>
      </c>
      <c r="P118" s="1">
        <v>5</v>
      </c>
      <c r="Q118" s="1">
        <v>5</v>
      </c>
      <c r="R118" s="1">
        <v>5</v>
      </c>
      <c r="S118" s="1">
        <v>5</v>
      </c>
      <c r="T118" s="1">
        <v>5</v>
      </c>
      <c r="U118" s="1">
        <v>0</v>
      </c>
      <c r="V118" s="1">
        <v>5</v>
      </c>
      <c r="W118" s="1">
        <v>3</v>
      </c>
      <c r="X118" s="1">
        <v>5</v>
      </c>
      <c r="Y118" s="9">
        <v>2</v>
      </c>
      <c r="Z118" s="26"/>
      <c r="AA118" s="11">
        <f t="shared" si="147"/>
        <v>5</v>
      </c>
      <c r="AB118" s="11">
        <f t="shared" si="148"/>
        <v>10</v>
      </c>
      <c r="AC118" s="12">
        <f t="shared" si="149"/>
        <v>11.892789260714371</v>
      </c>
      <c r="AD118" s="12">
        <f t="shared" si="150"/>
        <v>14.392789260714371</v>
      </c>
      <c r="AE118" s="12">
        <f t="shared" si="151"/>
        <v>14.392789260714371</v>
      </c>
      <c r="AF118" s="12">
        <f t="shared" si="152"/>
        <v>16.32705329688708</v>
      </c>
      <c r="AG118" s="12">
        <f t="shared" si="153"/>
        <v>18.10808923242719</v>
      </c>
      <c r="AH118" s="12">
        <f t="shared" si="154"/>
        <v>19.774755899093858</v>
      </c>
      <c r="AI118" s="12">
        <f t="shared" si="155"/>
        <v>21.036615406236773</v>
      </c>
      <c r="AJ118" s="12">
        <f t="shared" si="156"/>
        <v>21.939705393228717</v>
      </c>
      <c r="AK118" s="12">
        <f t="shared" si="157"/>
        <v>23.385029524818158</v>
      </c>
      <c r="AL118" s="12">
        <f t="shared" si="158"/>
        <v>24.779744253073808</v>
      </c>
      <c r="AM118" s="12">
        <f t="shared" si="159"/>
        <v>26.130935025210405</v>
      </c>
      <c r="AN118" s="12">
        <f t="shared" si="160"/>
        <v>27.444182700396372</v>
      </c>
      <c r="AO118" s="12">
        <f t="shared" si="161"/>
        <v>28.72397282444545</v>
      </c>
      <c r="AP118" s="12">
        <f t="shared" si="162"/>
        <v>28.72397282444545</v>
      </c>
      <c r="AQ118" s="12">
        <f t="shared" si="163"/>
        <v>29.94722553503658</v>
      </c>
      <c r="AR118" s="12">
        <f t="shared" si="164"/>
        <v>30.666662934740973</v>
      </c>
      <c r="AS118" s="12">
        <f t="shared" si="165"/>
        <v>31.843707501574166</v>
      </c>
      <c r="AT118" s="12">
        <f t="shared" si="166"/>
        <v>32.306463927893681</v>
      </c>
    </row>
    <row r="119" spans="1:46" x14ac:dyDescent="0.25">
      <c r="A119" s="45"/>
      <c r="B119" s="40"/>
      <c r="C119" s="1" t="s">
        <v>6</v>
      </c>
      <c r="D119" s="1">
        <v>1</v>
      </c>
      <c r="E119" s="5">
        <v>44400</v>
      </c>
      <c r="F119" s="8">
        <v>5</v>
      </c>
      <c r="G119" s="1">
        <v>5</v>
      </c>
      <c r="H119" s="1">
        <v>4</v>
      </c>
      <c r="I119" s="1">
        <v>5</v>
      </c>
      <c r="J119" s="1">
        <v>3</v>
      </c>
      <c r="K119" s="1">
        <v>3</v>
      </c>
      <c r="L119" s="1">
        <v>5</v>
      </c>
      <c r="M119" s="1">
        <v>2</v>
      </c>
      <c r="N119" s="1">
        <v>5</v>
      </c>
      <c r="O119" s="1">
        <v>2</v>
      </c>
      <c r="P119" s="1">
        <v>3</v>
      </c>
      <c r="Q119" s="1">
        <v>5</v>
      </c>
      <c r="R119" s="1">
        <v>5</v>
      </c>
      <c r="S119" s="1">
        <v>0</v>
      </c>
      <c r="T119" s="1">
        <v>0</v>
      </c>
      <c r="U119" s="1">
        <v>0</v>
      </c>
      <c r="V119" s="1">
        <v>5</v>
      </c>
      <c r="W119" s="1">
        <v>5</v>
      </c>
      <c r="X119" s="1">
        <v>5</v>
      </c>
      <c r="Y119" s="9">
        <v>5</v>
      </c>
      <c r="Z119" s="26"/>
      <c r="AA119" s="11">
        <f t="shared" si="147"/>
        <v>5</v>
      </c>
      <c r="AB119" s="11">
        <f t="shared" si="148"/>
        <v>10</v>
      </c>
      <c r="AC119" s="12">
        <f t="shared" si="149"/>
        <v>12.523719014285829</v>
      </c>
      <c r="AD119" s="12">
        <f t="shared" si="150"/>
        <v>15.023719014285829</v>
      </c>
      <c r="AE119" s="12">
        <f t="shared" si="151"/>
        <v>16.315748688506009</v>
      </c>
      <c r="AF119" s="12">
        <f t="shared" si="152"/>
        <v>17.476307110209632</v>
      </c>
      <c r="AG119" s="12">
        <f t="shared" si="153"/>
        <v>19.257343045749742</v>
      </c>
      <c r="AH119" s="12">
        <f t="shared" si="154"/>
        <v>19.92400971241641</v>
      </c>
      <c r="AI119" s="12">
        <f t="shared" si="155"/>
        <v>21.501334096345055</v>
      </c>
      <c r="AJ119" s="12">
        <f t="shared" si="156"/>
        <v>22.103394087673017</v>
      </c>
      <c r="AK119" s="12">
        <f t="shared" si="157"/>
        <v>22.970588566626681</v>
      </c>
      <c r="AL119" s="12">
        <f t="shared" si="158"/>
        <v>24.365303294882331</v>
      </c>
      <c r="AM119" s="12">
        <f t="shared" si="159"/>
        <v>25.716494067018928</v>
      </c>
      <c r="AN119" s="12">
        <f t="shared" si="160"/>
        <v>25.716494067018928</v>
      </c>
      <c r="AO119" s="12">
        <f t="shared" si="161"/>
        <v>25.716494067018928</v>
      </c>
      <c r="AP119" s="12">
        <f t="shared" si="162"/>
        <v>25.716494067018928</v>
      </c>
      <c r="AQ119" s="12">
        <f t="shared" si="163"/>
        <v>26.939746777610058</v>
      </c>
      <c r="AR119" s="12">
        <f t="shared" si="164"/>
        <v>28.138809110450715</v>
      </c>
      <c r="AS119" s="12">
        <f t="shared" si="165"/>
        <v>29.315853677283908</v>
      </c>
      <c r="AT119" s="12">
        <f t="shared" si="166"/>
        <v>30.472744743082703</v>
      </c>
    </row>
    <row r="120" spans="1:46" x14ac:dyDescent="0.25">
      <c r="A120" s="45">
        <v>40</v>
      </c>
      <c r="B120" s="40" t="s">
        <v>47</v>
      </c>
      <c r="C120" s="1" t="s">
        <v>4</v>
      </c>
      <c r="D120" s="1">
        <v>3</v>
      </c>
      <c r="E120" s="5">
        <v>412000000</v>
      </c>
      <c r="F120" s="8">
        <v>5</v>
      </c>
      <c r="G120" s="1">
        <v>5</v>
      </c>
      <c r="H120" s="1">
        <v>3</v>
      </c>
      <c r="I120" s="1">
        <v>5</v>
      </c>
      <c r="J120" s="1">
        <v>5</v>
      </c>
      <c r="K120" s="1">
        <v>2</v>
      </c>
      <c r="L120" s="1">
        <v>3</v>
      </c>
      <c r="M120" s="1">
        <v>5</v>
      </c>
      <c r="N120" s="1">
        <v>4</v>
      </c>
      <c r="O120" s="1">
        <v>5</v>
      </c>
      <c r="P120" s="1">
        <v>2</v>
      </c>
      <c r="Q120" s="1">
        <v>2</v>
      </c>
      <c r="R120" s="1">
        <v>5</v>
      </c>
      <c r="S120" s="1">
        <v>4</v>
      </c>
      <c r="T120" s="1">
        <v>4</v>
      </c>
      <c r="U120" s="1">
        <v>2</v>
      </c>
      <c r="V120" s="1">
        <v>5</v>
      </c>
      <c r="W120" s="1">
        <v>2</v>
      </c>
      <c r="X120" s="1">
        <v>3</v>
      </c>
      <c r="Y120" s="9">
        <v>3</v>
      </c>
      <c r="Z120" s="26"/>
      <c r="AA120" s="11">
        <f t="shared" si="147"/>
        <v>5</v>
      </c>
      <c r="AB120" s="11">
        <f t="shared" si="148"/>
        <v>10</v>
      </c>
      <c r="AC120" s="12">
        <f t="shared" si="149"/>
        <v>11.892789260714371</v>
      </c>
      <c r="AD120" s="12">
        <f t="shared" si="150"/>
        <v>14.392789260714371</v>
      </c>
      <c r="AE120" s="12">
        <f t="shared" si="151"/>
        <v>16.546172051081335</v>
      </c>
      <c r="AF120" s="12">
        <f t="shared" si="152"/>
        <v>17.319877665550418</v>
      </c>
      <c r="AG120" s="12">
        <f t="shared" si="153"/>
        <v>18.388499226874487</v>
      </c>
      <c r="AH120" s="12">
        <f t="shared" si="154"/>
        <v>20.055165893541155</v>
      </c>
      <c r="AI120" s="12">
        <f t="shared" si="155"/>
        <v>21.31702540068407</v>
      </c>
      <c r="AJ120" s="12">
        <f t="shared" si="156"/>
        <v>22.822175379003976</v>
      </c>
      <c r="AK120" s="12">
        <f t="shared" si="157"/>
        <v>23.400305031639753</v>
      </c>
      <c r="AL120" s="12">
        <f t="shared" si="158"/>
        <v>23.958190922942013</v>
      </c>
      <c r="AM120" s="12">
        <f t="shared" si="159"/>
        <v>25.30938169507861</v>
      </c>
      <c r="AN120" s="12">
        <f t="shared" si="160"/>
        <v>26.359979835227385</v>
      </c>
      <c r="AO120" s="12">
        <f t="shared" si="161"/>
        <v>27.383811934466646</v>
      </c>
      <c r="AP120" s="12">
        <f t="shared" si="162"/>
        <v>27.883811934466646</v>
      </c>
      <c r="AQ120" s="12">
        <f t="shared" si="163"/>
        <v>29.107064645057775</v>
      </c>
      <c r="AR120" s="12">
        <f t="shared" si="164"/>
        <v>29.58668957819404</v>
      </c>
      <c r="AS120" s="12">
        <f t="shared" si="165"/>
        <v>30.292916318293955</v>
      </c>
      <c r="AT120" s="12">
        <f t="shared" si="166"/>
        <v>30.987050957773231</v>
      </c>
    </row>
    <row r="121" spans="1:46" x14ac:dyDescent="0.25">
      <c r="A121" s="45"/>
      <c r="B121" s="40"/>
      <c r="C121" s="1" t="s">
        <v>5</v>
      </c>
      <c r="D121" s="1">
        <v>2</v>
      </c>
      <c r="E121" s="5">
        <v>131000000</v>
      </c>
      <c r="F121" s="10">
        <v>0</v>
      </c>
      <c r="G121" s="1">
        <v>3</v>
      </c>
      <c r="H121" s="1">
        <v>5</v>
      </c>
      <c r="I121" s="1">
        <v>5</v>
      </c>
      <c r="J121" s="1">
        <v>2</v>
      </c>
      <c r="K121" s="1">
        <v>5</v>
      </c>
      <c r="L121" s="1">
        <v>3</v>
      </c>
      <c r="M121" s="1">
        <v>3</v>
      </c>
      <c r="N121" s="1">
        <v>2</v>
      </c>
      <c r="O121" s="1">
        <v>5</v>
      </c>
      <c r="P121" s="1">
        <v>0</v>
      </c>
      <c r="Q121" s="1">
        <v>0</v>
      </c>
      <c r="R121" s="1">
        <v>5</v>
      </c>
      <c r="S121" s="1">
        <v>5</v>
      </c>
      <c r="T121" s="1">
        <v>5</v>
      </c>
      <c r="U121" s="1">
        <v>5</v>
      </c>
      <c r="V121" s="4">
        <v>0</v>
      </c>
      <c r="W121" s="1">
        <v>0</v>
      </c>
      <c r="X121" s="1">
        <v>0</v>
      </c>
      <c r="Y121" s="9">
        <v>2</v>
      </c>
      <c r="Z121" s="26"/>
      <c r="AA121" s="11">
        <f t="shared" si="147"/>
        <v>0</v>
      </c>
      <c r="AB121" s="11">
        <f t="shared" si="148"/>
        <v>3</v>
      </c>
      <c r="AC121" s="12">
        <f t="shared" si="149"/>
        <v>6.154648767857287</v>
      </c>
      <c r="AD121" s="12">
        <f t="shared" si="150"/>
        <v>8.654648767857287</v>
      </c>
      <c r="AE121" s="12">
        <f t="shared" si="151"/>
        <v>9.5160018840040728</v>
      </c>
      <c r="AF121" s="12">
        <f t="shared" si="152"/>
        <v>11.450265920176781</v>
      </c>
      <c r="AG121" s="12">
        <f t="shared" si="153"/>
        <v>12.518887481500848</v>
      </c>
      <c r="AH121" s="12">
        <f t="shared" si="154"/>
        <v>13.518887481500848</v>
      </c>
      <c r="AI121" s="12">
        <f t="shared" si="155"/>
        <v>14.149817235072305</v>
      </c>
      <c r="AJ121" s="12">
        <f t="shared" si="156"/>
        <v>15.654967213392212</v>
      </c>
      <c r="AK121" s="12">
        <f t="shared" si="157"/>
        <v>15.654967213392212</v>
      </c>
      <c r="AL121" s="12">
        <f t="shared" si="158"/>
        <v>15.654967213392212</v>
      </c>
      <c r="AM121" s="12">
        <f t="shared" si="159"/>
        <v>17.006157985528809</v>
      </c>
      <c r="AN121" s="12">
        <f t="shared" si="160"/>
        <v>18.319405660714775</v>
      </c>
      <c r="AO121" s="12">
        <f t="shared" si="161"/>
        <v>19.599195784763854</v>
      </c>
      <c r="AP121" s="12">
        <f t="shared" si="162"/>
        <v>20.849195784763854</v>
      </c>
      <c r="AQ121" s="12">
        <f t="shared" si="163"/>
        <v>20.849195784763854</v>
      </c>
      <c r="AR121" s="12">
        <f t="shared" si="164"/>
        <v>20.849195784763854</v>
      </c>
      <c r="AS121" s="12">
        <f t="shared" si="165"/>
        <v>20.849195784763854</v>
      </c>
      <c r="AT121" s="12">
        <f t="shared" si="166"/>
        <v>21.311952211083373</v>
      </c>
    </row>
    <row r="122" spans="1:46" x14ac:dyDescent="0.25">
      <c r="A122" s="45"/>
      <c r="B122" s="40"/>
      <c r="C122" s="1" t="s">
        <v>6</v>
      </c>
      <c r="D122" s="1">
        <v>2</v>
      </c>
      <c r="E122" s="5">
        <v>118000000</v>
      </c>
      <c r="F122" s="8">
        <v>5</v>
      </c>
      <c r="G122" s="1">
        <v>5</v>
      </c>
      <c r="H122" s="1">
        <v>0</v>
      </c>
      <c r="I122" s="1">
        <v>5</v>
      </c>
      <c r="J122" s="1">
        <v>5</v>
      </c>
      <c r="K122" s="1">
        <v>5</v>
      </c>
      <c r="L122" s="1">
        <v>5</v>
      </c>
      <c r="M122" s="1">
        <v>3</v>
      </c>
      <c r="N122" s="1">
        <v>3</v>
      </c>
      <c r="O122" s="1">
        <v>0</v>
      </c>
      <c r="P122" s="1">
        <v>0</v>
      </c>
      <c r="Q122" s="1">
        <v>0</v>
      </c>
      <c r="R122" s="1">
        <v>5</v>
      </c>
      <c r="S122" s="1">
        <v>5</v>
      </c>
      <c r="T122" s="1">
        <v>0</v>
      </c>
      <c r="U122" s="1">
        <v>5</v>
      </c>
      <c r="V122" s="1">
        <v>3</v>
      </c>
      <c r="W122" s="1">
        <v>4</v>
      </c>
      <c r="X122" s="1">
        <v>4</v>
      </c>
      <c r="Y122" s="9">
        <v>5</v>
      </c>
      <c r="Z122" s="26"/>
      <c r="AA122" s="11">
        <f t="shared" si="147"/>
        <v>5</v>
      </c>
      <c r="AB122" s="11">
        <f t="shared" si="148"/>
        <v>10</v>
      </c>
      <c r="AC122" s="12">
        <f t="shared" si="149"/>
        <v>10</v>
      </c>
      <c r="AD122" s="12">
        <f t="shared" si="150"/>
        <v>12.5</v>
      </c>
      <c r="AE122" s="12">
        <f t="shared" si="151"/>
        <v>14.653382790366965</v>
      </c>
      <c r="AF122" s="12">
        <f t="shared" si="152"/>
        <v>16.587646826539672</v>
      </c>
      <c r="AG122" s="12">
        <f t="shared" si="153"/>
        <v>18.368682762079782</v>
      </c>
      <c r="AH122" s="12">
        <f t="shared" si="154"/>
        <v>19.368682762079782</v>
      </c>
      <c r="AI122" s="12">
        <f t="shared" si="155"/>
        <v>20.315077392436969</v>
      </c>
      <c r="AJ122" s="12">
        <f t="shared" si="156"/>
        <v>20.315077392436969</v>
      </c>
      <c r="AK122" s="12">
        <f t="shared" si="157"/>
        <v>20.315077392436969</v>
      </c>
      <c r="AL122" s="12">
        <f t="shared" si="158"/>
        <v>20.315077392436969</v>
      </c>
      <c r="AM122" s="12">
        <f t="shared" si="159"/>
        <v>21.666268164573566</v>
      </c>
      <c r="AN122" s="12">
        <f t="shared" si="160"/>
        <v>22.979515839759532</v>
      </c>
      <c r="AO122" s="12">
        <f t="shared" si="161"/>
        <v>22.979515839759532</v>
      </c>
      <c r="AP122" s="12">
        <f t="shared" si="162"/>
        <v>24.229515839759532</v>
      </c>
      <c r="AQ122" s="12">
        <f t="shared" si="163"/>
        <v>24.96346746611421</v>
      </c>
      <c r="AR122" s="12">
        <f t="shared" si="164"/>
        <v>25.922717332386735</v>
      </c>
      <c r="AS122" s="12">
        <f t="shared" si="165"/>
        <v>26.864352985853287</v>
      </c>
      <c r="AT122" s="12">
        <f t="shared" si="166"/>
        <v>28.021244051652083</v>
      </c>
    </row>
  </sheetData>
  <mergeCells count="96">
    <mergeCell ref="CC1:CV1"/>
    <mergeCell ref="CX1:CX2"/>
    <mergeCell ref="CY1:DR1"/>
    <mergeCell ref="B1:B2"/>
    <mergeCell ref="A1:A2"/>
    <mergeCell ref="BG1:BZ1"/>
    <mergeCell ref="BF1:BF2"/>
    <mergeCell ref="CB1:CB2"/>
    <mergeCell ref="E1:E2"/>
    <mergeCell ref="D1:D2"/>
    <mergeCell ref="C1:C2"/>
    <mergeCell ref="F1:Y1"/>
    <mergeCell ref="AA1:AT1"/>
    <mergeCell ref="AZ1:BB1"/>
    <mergeCell ref="AW1:AY1"/>
    <mergeCell ref="AV1:AV2"/>
    <mergeCell ref="A117:A119"/>
    <mergeCell ref="B117:B119"/>
    <mergeCell ref="A120:A122"/>
    <mergeCell ref="B120:B122"/>
    <mergeCell ref="A108:A110"/>
    <mergeCell ref="B108:B110"/>
    <mergeCell ref="A111:A113"/>
    <mergeCell ref="B111:B113"/>
    <mergeCell ref="A114:A116"/>
    <mergeCell ref="B114:B116"/>
    <mergeCell ref="A99:A101"/>
    <mergeCell ref="B99:B101"/>
    <mergeCell ref="A102:A104"/>
    <mergeCell ref="B102:B104"/>
    <mergeCell ref="A105:A107"/>
    <mergeCell ref="B105:B107"/>
    <mergeCell ref="A96:A98"/>
    <mergeCell ref="A63:A65"/>
    <mergeCell ref="A66:A68"/>
    <mergeCell ref="A69:A71"/>
    <mergeCell ref="A72:A74"/>
    <mergeCell ref="A75:A77"/>
    <mergeCell ref="A78:A80"/>
    <mergeCell ref="A81:A83"/>
    <mergeCell ref="A84:A86"/>
    <mergeCell ref="A87:A89"/>
    <mergeCell ref="A90:A92"/>
    <mergeCell ref="A93:A95"/>
    <mergeCell ref="A60:A62"/>
    <mergeCell ref="A27:A29"/>
    <mergeCell ref="A30:A32"/>
    <mergeCell ref="A33:A35"/>
    <mergeCell ref="A36:A38"/>
    <mergeCell ref="A39:A41"/>
    <mergeCell ref="A42:A44"/>
    <mergeCell ref="A45:A47"/>
    <mergeCell ref="A48:A50"/>
    <mergeCell ref="A51:A53"/>
    <mergeCell ref="A54:A56"/>
    <mergeCell ref="A57:A59"/>
    <mergeCell ref="B93:B95"/>
    <mergeCell ref="B96:B98"/>
    <mergeCell ref="A3:A5"/>
    <mergeCell ref="A6:A8"/>
    <mergeCell ref="A9:A11"/>
    <mergeCell ref="A12:A14"/>
    <mergeCell ref="A15:A17"/>
    <mergeCell ref="A18:A20"/>
    <mergeCell ref="A21:A23"/>
    <mergeCell ref="A24:A26"/>
    <mergeCell ref="B75:B77"/>
    <mergeCell ref="B78:B80"/>
    <mergeCell ref="B81:B83"/>
    <mergeCell ref="B84:B86"/>
    <mergeCell ref="B87:B89"/>
    <mergeCell ref="B90:B92"/>
    <mergeCell ref="B72:B74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B69:B71"/>
    <mergeCell ref="B36:B38"/>
    <mergeCell ref="B3:B5"/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28" workbookViewId="0">
      <selection activeCell="I47" sqref="I47"/>
    </sheetView>
  </sheetViews>
  <sheetFormatPr defaultRowHeight="15" x14ac:dyDescent="0.25"/>
  <cols>
    <col min="1" max="1" width="5.28515625" customWidth="1"/>
    <col min="2" max="10" width="10" customWidth="1"/>
  </cols>
  <sheetData>
    <row r="1" spans="1:10" x14ac:dyDescent="0.25">
      <c r="A1" s="46" t="s">
        <v>51</v>
      </c>
      <c r="B1" s="55" t="s">
        <v>4</v>
      </c>
      <c r="C1" s="55"/>
      <c r="D1" s="55"/>
      <c r="E1" s="55" t="s">
        <v>5</v>
      </c>
      <c r="F1" s="55"/>
      <c r="G1" s="55"/>
      <c r="H1" s="55" t="s">
        <v>6</v>
      </c>
      <c r="I1" s="55"/>
      <c r="J1" s="55"/>
    </row>
    <row r="2" spans="1:10" ht="32.25" customHeight="1" x14ac:dyDescent="0.25">
      <c r="A2" s="46"/>
      <c r="B2" s="31" t="s">
        <v>59</v>
      </c>
      <c r="C2" s="31" t="s">
        <v>57</v>
      </c>
      <c r="D2" s="31" t="s">
        <v>58</v>
      </c>
      <c r="E2" s="31" t="s">
        <v>59</v>
      </c>
      <c r="F2" s="31" t="s">
        <v>57</v>
      </c>
      <c r="G2" s="31" t="s">
        <v>58</v>
      </c>
      <c r="H2" s="31" t="s">
        <v>59</v>
      </c>
      <c r="I2" s="31" t="s">
        <v>57</v>
      </c>
      <c r="J2" s="31" t="s">
        <v>58</v>
      </c>
    </row>
    <row r="3" spans="1:10" x14ac:dyDescent="0.25">
      <c r="A3" s="1">
        <v>1</v>
      </c>
      <c r="B3" s="12">
        <v>1.06</v>
      </c>
      <c r="C3" s="12">
        <v>139.9</v>
      </c>
      <c r="D3" s="12">
        <v>1.031102594</v>
      </c>
      <c r="E3" s="12">
        <v>0.85</v>
      </c>
      <c r="F3" s="12">
        <v>271.2</v>
      </c>
      <c r="G3" s="12">
        <v>2.4926470589999998</v>
      </c>
      <c r="H3" s="12">
        <v>0.376</v>
      </c>
      <c r="I3" s="12">
        <v>50.1</v>
      </c>
      <c r="J3" s="12">
        <v>1.040974069</v>
      </c>
    </row>
    <row r="4" spans="1:10" x14ac:dyDescent="0.25">
      <c r="A4" s="1">
        <v>2</v>
      </c>
      <c r="B4" s="12">
        <v>1.01</v>
      </c>
      <c r="C4" s="12">
        <v>139.9</v>
      </c>
      <c r="D4" s="12">
        <v>1.082147277</v>
      </c>
      <c r="E4" s="12">
        <v>0.99299999999999999</v>
      </c>
      <c r="F4" s="12">
        <v>271</v>
      </c>
      <c r="G4" s="12">
        <v>2.1321122859999999</v>
      </c>
      <c r="H4" s="12">
        <v>0.36399999999999999</v>
      </c>
      <c r="I4" s="12">
        <v>51.3</v>
      </c>
      <c r="J4" s="12">
        <v>1.10104739</v>
      </c>
    </row>
    <row r="5" spans="1:10" x14ac:dyDescent="0.25">
      <c r="A5" s="1">
        <v>3</v>
      </c>
      <c r="B5" s="12">
        <v>1.06</v>
      </c>
      <c r="C5" s="12">
        <v>139.9</v>
      </c>
      <c r="D5" s="12">
        <v>1.031102594</v>
      </c>
      <c r="E5" s="12">
        <v>0.9</v>
      </c>
      <c r="F5" s="12">
        <v>270.2</v>
      </c>
      <c r="G5" s="12">
        <v>2.345486111</v>
      </c>
      <c r="H5" s="12">
        <v>0.38400000000000001</v>
      </c>
      <c r="I5" s="12">
        <v>51</v>
      </c>
      <c r="J5" s="12">
        <v>1.037597656</v>
      </c>
    </row>
    <row r="6" spans="1:10" x14ac:dyDescent="0.25">
      <c r="A6" s="1">
        <v>4</v>
      </c>
      <c r="B6" s="12">
        <v>1.04</v>
      </c>
      <c r="C6" s="12">
        <v>141.19999999999999</v>
      </c>
      <c r="D6" s="12">
        <v>1.060697115</v>
      </c>
      <c r="E6" s="12">
        <v>0.82399999999999995</v>
      </c>
      <c r="F6" s="12">
        <v>271.3</v>
      </c>
      <c r="G6" s="12">
        <v>2.572246663</v>
      </c>
      <c r="H6" s="12">
        <v>0.44</v>
      </c>
      <c r="I6" s="12">
        <v>50.4</v>
      </c>
      <c r="J6" s="12">
        <v>0.89488636399999999</v>
      </c>
    </row>
    <row r="7" spans="1:10" x14ac:dyDescent="0.25">
      <c r="A7" s="1">
        <v>5</v>
      </c>
      <c r="B7" s="12">
        <v>1.05</v>
      </c>
      <c r="C7" s="12">
        <v>139.9</v>
      </c>
      <c r="D7" s="12">
        <v>1.040922619</v>
      </c>
      <c r="E7" s="12">
        <v>0.84099999999999997</v>
      </c>
      <c r="F7" s="12">
        <v>273.5</v>
      </c>
      <c r="G7" s="12">
        <v>2.5406881690000001</v>
      </c>
      <c r="H7" s="12">
        <v>0.39400000000000002</v>
      </c>
      <c r="I7" s="12">
        <v>98.4</v>
      </c>
      <c r="J7" s="12">
        <v>1.951142132</v>
      </c>
    </row>
    <row r="8" spans="1:10" x14ac:dyDescent="0.25">
      <c r="A8" s="1">
        <v>6</v>
      </c>
      <c r="B8" s="12">
        <v>1.01</v>
      </c>
      <c r="C8" s="12">
        <v>140.1</v>
      </c>
      <c r="D8" s="12">
        <v>1.083694307</v>
      </c>
      <c r="E8" s="12">
        <v>1.08</v>
      </c>
      <c r="F8" s="12">
        <v>274.2</v>
      </c>
      <c r="G8" s="12">
        <v>1.9835069439999999</v>
      </c>
      <c r="H8" s="12">
        <v>0.501</v>
      </c>
      <c r="I8" s="12">
        <v>97.5</v>
      </c>
      <c r="J8" s="12">
        <v>1.520396707</v>
      </c>
    </row>
    <row r="9" spans="1:10" x14ac:dyDescent="0.25">
      <c r="A9" s="1">
        <v>7</v>
      </c>
      <c r="B9" s="12">
        <v>1.02</v>
      </c>
      <c r="C9" s="12">
        <v>139.9</v>
      </c>
      <c r="D9" s="12">
        <v>1.0715379899999999</v>
      </c>
      <c r="E9" s="12">
        <v>0.72199999999999998</v>
      </c>
      <c r="F9" s="12">
        <v>271.7</v>
      </c>
      <c r="G9" s="12">
        <v>2.939967105</v>
      </c>
      <c r="H9" s="12">
        <v>0.61599999999999999</v>
      </c>
      <c r="I9" s="12">
        <v>51.2</v>
      </c>
      <c r="J9" s="12">
        <v>0.64935064899999995</v>
      </c>
    </row>
    <row r="10" spans="1:10" x14ac:dyDescent="0.25">
      <c r="A10" s="1">
        <v>8</v>
      </c>
      <c r="B10" s="12">
        <v>1.06</v>
      </c>
      <c r="C10" s="12">
        <v>139.9</v>
      </c>
      <c r="D10" s="12">
        <v>1.031102594</v>
      </c>
      <c r="E10" s="12">
        <v>0.73799999999999999</v>
      </c>
      <c r="F10" s="12">
        <v>270.8</v>
      </c>
      <c r="G10" s="12">
        <v>2.8667005419999998</v>
      </c>
      <c r="H10" s="12">
        <v>0.60499999999999998</v>
      </c>
      <c r="I10" s="12">
        <v>50.8</v>
      </c>
      <c r="J10" s="12">
        <v>0.65599173600000005</v>
      </c>
    </row>
    <row r="11" spans="1:10" x14ac:dyDescent="0.25">
      <c r="A11" s="1">
        <v>9</v>
      </c>
      <c r="B11" s="12">
        <v>0.997</v>
      </c>
      <c r="C11" s="12">
        <v>139.9</v>
      </c>
      <c r="D11" s="12">
        <v>1.096257523</v>
      </c>
      <c r="E11" s="12">
        <v>1.1200000000000001</v>
      </c>
      <c r="F11" s="12">
        <v>270.5</v>
      </c>
      <c r="G11" s="12">
        <v>1.886858259</v>
      </c>
      <c r="H11" s="12">
        <v>0.48099999999999998</v>
      </c>
      <c r="I11" s="12">
        <v>50.4</v>
      </c>
      <c r="J11" s="12">
        <v>0.81860706900000002</v>
      </c>
    </row>
    <row r="12" spans="1:10" x14ac:dyDescent="0.25">
      <c r="A12" s="1">
        <v>10</v>
      </c>
      <c r="B12" s="12">
        <v>1.04</v>
      </c>
      <c r="C12" s="12">
        <v>139.9</v>
      </c>
      <c r="D12" s="12">
        <v>1.05093149</v>
      </c>
      <c r="E12" s="12">
        <v>0.90900000000000003</v>
      </c>
      <c r="F12" s="12">
        <v>274.10000000000002</v>
      </c>
      <c r="G12" s="12">
        <v>2.3557824530000002</v>
      </c>
      <c r="H12" s="12">
        <v>0.41899999999999998</v>
      </c>
      <c r="I12" s="12">
        <v>52.2</v>
      </c>
      <c r="J12" s="12">
        <v>0.973299523</v>
      </c>
    </row>
    <row r="13" spans="1:10" x14ac:dyDescent="0.25">
      <c r="A13" s="1">
        <v>11</v>
      </c>
      <c r="B13" s="12">
        <v>1.04</v>
      </c>
      <c r="C13" s="12">
        <v>139.9</v>
      </c>
      <c r="D13" s="12">
        <v>1.05093149</v>
      </c>
      <c r="E13" s="12">
        <v>1.1499999999999999</v>
      </c>
      <c r="F13" s="12">
        <v>279</v>
      </c>
      <c r="G13" s="12">
        <v>1.8953804350000001</v>
      </c>
      <c r="H13" s="12">
        <v>0.443</v>
      </c>
      <c r="I13" s="12">
        <v>50.1</v>
      </c>
      <c r="J13" s="12">
        <v>0.88353555299999997</v>
      </c>
    </row>
    <row r="14" spans="1:10" x14ac:dyDescent="0.25">
      <c r="A14" s="1">
        <v>12</v>
      </c>
      <c r="B14" s="12">
        <v>1.04</v>
      </c>
      <c r="C14" s="12">
        <v>139.9</v>
      </c>
      <c r="D14" s="12">
        <v>1.05093149</v>
      </c>
      <c r="E14" s="12">
        <v>1.1299999999999999</v>
      </c>
      <c r="F14" s="12">
        <v>276.7</v>
      </c>
      <c r="G14" s="12">
        <v>1.9130254419999999</v>
      </c>
      <c r="H14" s="12">
        <v>0.33900000000000002</v>
      </c>
      <c r="I14" s="12">
        <v>52.1</v>
      </c>
      <c r="J14" s="12">
        <v>1.200682153</v>
      </c>
    </row>
    <row r="15" spans="1:10" x14ac:dyDescent="0.25">
      <c r="A15" s="1">
        <v>13</v>
      </c>
      <c r="B15" s="12">
        <v>1.07</v>
      </c>
      <c r="C15" s="12">
        <v>139.9</v>
      </c>
      <c r="D15" s="12">
        <v>1.021466121</v>
      </c>
      <c r="E15" s="12">
        <v>0.85799999999999998</v>
      </c>
      <c r="F15" s="12">
        <v>283.89999999999998</v>
      </c>
      <c r="G15" s="12">
        <v>2.5850451630000002</v>
      </c>
      <c r="H15" s="12">
        <v>2.0099999999999998</v>
      </c>
      <c r="I15" s="12">
        <v>109.4</v>
      </c>
      <c r="J15" s="12">
        <v>0.425217662</v>
      </c>
    </row>
    <row r="16" spans="1:10" x14ac:dyDescent="0.25">
      <c r="A16" s="1">
        <v>14</v>
      </c>
      <c r="B16" s="12">
        <v>1.04</v>
      </c>
      <c r="C16" s="12">
        <v>139.9</v>
      </c>
      <c r="D16" s="12">
        <v>1.05093149</v>
      </c>
      <c r="E16" s="12">
        <v>0.93200000000000005</v>
      </c>
      <c r="F16" s="12">
        <v>270.39999999999998</v>
      </c>
      <c r="G16" s="12">
        <v>2.2666309010000001</v>
      </c>
      <c r="H16" s="12">
        <v>0.40300000000000002</v>
      </c>
      <c r="I16" s="12">
        <v>51.8</v>
      </c>
      <c r="J16" s="12">
        <v>1.0041873450000001</v>
      </c>
    </row>
    <row r="17" spans="1:10" x14ac:dyDescent="0.25">
      <c r="A17" s="1">
        <v>15</v>
      </c>
      <c r="B17" s="12">
        <v>1.05</v>
      </c>
      <c r="C17" s="12">
        <v>140.1</v>
      </c>
      <c r="D17" s="12">
        <v>1.0424107140000001</v>
      </c>
      <c r="E17" s="12">
        <v>0.84599999999999997</v>
      </c>
      <c r="F17" s="12">
        <v>281.60000000000002</v>
      </c>
      <c r="G17" s="12">
        <v>2.6004728130000001</v>
      </c>
      <c r="H17" s="12">
        <v>0.39100000000000001</v>
      </c>
      <c r="I17" s="12">
        <v>53</v>
      </c>
      <c r="J17" s="12">
        <v>1.058983376</v>
      </c>
    </row>
    <row r="18" spans="1:10" x14ac:dyDescent="0.25">
      <c r="A18" s="1">
        <v>16</v>
      </c>
      <c r="B18" s="12">
        <v>1.5</v>
      </c>
      <c r="C18" s="12">
        <v>139.9</v>
      </c>
      <c r="D18" s="12">
        <v>0.72864583299999997</v>
      </c>
      <c r="E18" s="12">
        <v>0.83399999999999996</v>
      </c>
      <c r="F18" s="12">
        <v>274.3</v>
      </c>
      <c r="G18" s="12">
        <v>2.5695068939999999</v>
      </c>
      <c r="H18" s="12">
        <v>0.36399999999999999</v>
      </c>
      <c r="I18" s="12">
        <v>51.6</v>
      </c>
      <c r="J18" s="12">
        <v>1.1074862640000001</v>
      </c>
    </row>
    <row r="19" spans="1:10" x14ac:dyDescent="0.25">
      <c r="A19" s="1">
        <v>17</v>
      </c>
      <c r="B19" s="12">
        <v>1.04</v>
      </c>
      <c r="C19" s="12">
        <v>139.9</v>
      </c>
      <c r="D19" s="12">
        <v>1.05093149</v>
      </c>
      <c r="E19" s="12">
        <v>1.34</v>
      </c>
      <c r="F19" s="12">
        <v>379.5</v>
      </c>
      <c r="G19" s="12">
        <v>2.212569963</v>
      </c>
      <c r="H19" s="12">
        <v>0.46300000000000002</v>
      </c>
      <c r="I19" s="12">
        <v>122.7</v>
      </c>
      <c r="J19" s="12">
        <v>2.070396868</v>
      </c>
    </row>
    <row r="20" spans="1:10" x14ac:dyDescent="0.25">
      <c r="A20" s="1">
        <v>18</v>
      </c>
      <c r="B20" s="12">
        <v>1.03</v>
      </c>
      <c r="C20" s="12">
        <v>139.9</v>
      </c>
      <c r="D20" s="12">
        <v>1.0611347090000001</v>
      </c>
      <c r="E20" s="12">
        <v>0.87</v>
      </c>
      <c r="F20" s="12">
        <v>274.3</v>
      </c>
      <c r="G20" s="12">
        <v>2.4631824710000001</v>
      </c>
      <c r="H20" s="12">
        <v>0.41</v>
      </c>
      <c r="I20" s="12">
        <v>52.1</v>
      </c>
      <c r="J20" s="12">
        <v>0.99275914600000004</v>
      </c>
    </row>
    <row r="21" spans="1:10" x14ac:dyDescent="0.25">
      <c r="A21" s="1">
        <v>19</v>
      </c>
      <c r="B21" s="12">
        <v>1.03</v>
      </c>
      <c r="C21" s="12">
        <v>139.9</v>
      </c>
      <c r="D21" s="12">
        <v>1.0611347090000001</v>
      </c>
      <c r="E21" s="12">
        <v>1.2</v>
      </c>
      <c r="F21" s="12">
        <v>395</v>
      </c>
      <c r="G21" s="12">
        <v>2.5716145830000001</v>
      </c>
      <c r="H21" s="12">
        <v>0.40600000000000003</v>
      </c>
      <c r="I21" s="12">
        <v>95.9</v>
      </c>
      <c r="J21" s="12">
        <v>1.8453663789999999</v>
      </c>
    </row>
    <row r="22" spans="1:10" x14ac:dyDescent="0.25">
      <c r="A22" s="1">
        <v>20</v>
      </c>
      <c r="B22" s="12">
        <v>1.02</v>
      </c>
      <c r="C22" s="12">
        <v>139.9</v>
      </c>
      <c r="D22" s="12">
        <v>1.0715379899999999</v>
      </c>
      <c r="E22" s="12">
        <v>0.96399999999999997</v>
      </c>
      <c r="F22" s="12">
        <v>278.5</v>
      </c>
      <c r="G22" s="12">
        <v>2.2570344919999998</v>
      </c>
      <c r="H22" s="12">
        <v>0.64</v>
      </c>
      <c r="I22" s="12">
        <v>94.9</v>
      </c>
      <c r="J22" s="12">
        <v>1.158447266</v>
      </c>
    </row>
    <row r="23" spans="1:10" x14ac:dyDescent="0.25">
      <c r="A23" s="1">
        <v>21</v>
      </c>
      <c r="B23" s="12">
        <v>1.05</v>
      </c>
      <c r="C23" s="12">
        <v>139.9</v>
      </c>
      <c r="D23" s="12">
        <v>1.040922619</v>
      </c>
      <c r="E23" s="12">
        <v>1.3</v>
      </c>
      <c r="F23" s="12">
        <v>342.2</v>
      </c>
      <c r="G23" s="12">
        <v>2.056490385</v>
      </c>
      <c r="H23" s="12">
        <v>0.51600000000000001</v>
      </c>
      <c r="I23" s="12">
        <v>124.6</v>
      </c>
      <c r="J23" s="12">
        <v>1.886506783</v>
      </c>
    </row>
    <row r="24" spans="1:10" x14ac:dyDescent="0.25">
      <c r="A24" s="1">
        <v>22</v>
      </c>
      <c r="B24" s="12">
        <v>0.995</v>
      </c>
      <c r="C24" s="12">
        <v>139.9</v>
      </c>
      <c r="D24" s="12">
        <v>1.098461055</v>
      </c>
      <c r="E24" s="12">
        <v>0.97</v>
      </c>
      <c r="F24" s="12">
        <v>314.3</v>
      </c>
      <c r="G24" s="12">
        <v>2.531411082</v>
      </c>
      <c r="H24" s="12">
        <v>0.41699999999999998</v>
      </c>
      <c r="I24" s="12">
        <v>86.6</v>
      </c>
      <c r="J24" s="12">
        <v>1.622452038</v>
      </c>
    </row>
    <row r="25" spans="1:10" x14ac:dyDescent="0.25">
      <c r="A25" s="1">
        <v>23</v>
      </c>
      <c r="B25" s="12">
        <v>1.03</v>
      </c>
      <c r="C25" s="12">
        <v>140.1</v>
      </c>
      <c r="D25" s="12">
        <v>1.0626516989999999</v>
      </c>
      <c r="E25" s="12">
        <v>0.92800000000000005</v>
      </c>
      <c r="F25" s="12">
        <v>276.60000000000002</v>
      </c>
      <c r="G25" s="12">
        <v>2.328596444</v>
      </c>
      <c r="H25" s="12">
        <v>0.42799999999999999</v>
      </c>
      <c r="I25" s="12">
        <v>98.6</v>
      </c>
      <c r="J25" s="12">
        <v>1.799795561</v>
      </c>
    </row>
    <row r="26" spans="1:10" x14ac:dyDescent="0.25">
      <c r="A26" s="1">
        <v>24</v>
      </c>
      <c r="B26" s="12">
        <v>0.997</v>
      </c>
      <c r="C26" s="12">
        <v>139.9</v>
      </c>
      <c r="D26" s="12">
        <v>1.096257523</v>
      </c>
      <c r="E26" s="12">
        <v>1.02</v>
      </c>
      <c r="F26" s="12">
        <v>401.1</v>
      </c>
      <c r="G26" s="12">
        <v>3.0721507350000001</v>
      </c>
      <c r="H26" s="12">
        <v>0.44600000000000001</v>
      </c>
      <c r="I26" s="12">
        <v>126.7</v>
      </c>
      <c r="J26" s="12">
        <v>2.219380605</v>
      </c>
    </row>
    <row r="27" spans="1:10" x14ac:dyDescent="0.25">
      <c r="A27" s="1">
        <v>25</v>
      </c>
      <c r="B27" s="12">
        <v>1.07</v>
      </c>
      <c r="C27" s="12">
        <v>140.1</v>
      </c>
      <c r="D27" s="12">
        <v>1.022926402</v>
      </c>
      <c r="E27" s="12">
        <v>1.01</v>
      </c>
      <c r="F27" s="12">
        <v>388.1</v>
      </c>
      <c r="G27" s="12">
        <v>3.0020111389999999</v>
      </c>
      <c r="H27" s="12">
        <v>0.32600000000000001</v>
      </c>
      <c r="I27" s="12">
        <v>51.7</v>
      </c>
      <c r="J27" s="12">
        <v>1.238976227</v>
      </c>
    </row>
    <row r="28" spans="1:10" x14ac:dyDescent="0.25">
      <c r="A28" s="1">
        <v>26</v>
      </c>
      <c r="B28" s="12">
        <v>1.06</v>
      </c>
      <c r="C28" s="12">
        <v>139.9</v>
      </c>
      <c r="D28" s="12">
        <v>1.031102594</v>
      </c>
      <c r="E28" s="12">
        <v>0.76700000000000002</v>
      </c>
      <c r="F28" s="12">
        <v>275.89999999999998</v>
      </c>
      <c r="G28" s="12">
        <v>2.8102591260000001</v>
      </c>
      <c r="H28" s="12">
        <v>0.374</v>
      </c>
      <c r="I28" s="12">
        <v>50.3</v>
      </c>
      <c r="J28" s="12">
        <v>1.0507185830000001</v>
      </c>
    </row>
    <row r="29" spans="1:10" x14ac:dyDescent="0.25">
      <c r="A29" s="1">
        <v>27</v>
      </c>
      <c r="B29" s="12">
        <v>1.03</v>
      </c>
      <c r="C29" s="12">
        <v>139.9</v>
      </c>
      <c r="D29" s="12">
        <v>1.0611347090000001</v>
      </c>
      <c r="E29" s="12">
        <v>1.24</v>
      </c>
      <c r="F29" s="12">
        <v>458.6</v>
      </c>
      <c r="G29" s="12">
        <v>2.8893649190000001</v>
      </c>
      <c r="H29" s="12">
        <v>0.47599999999999998</v>
      </c>
      <c r="I29" s="12">
        <v>123.8</v>
      </c>
      <c r="J29" s="12">
        <v>2.031906513</v>
      </c>
    </row>
    <row r="30" spans="1:10" x14ac:dyDescent="0.25">
      <c r="A30" s="1">
        <v>28</v>
      </c>
      <c r="B30" s="12">
        <v>1.03</v>
      </c>
      <c r="C30" s="12">
        <v>139.9</v>
      </c>
      <c r="D30" s="12">
        <v>1.0611347090000001</v>
      </c>
      <c r="E30" s="12">
        <v>0.995</v>
      </c>
      <c r="F30" s="12">
        <v>280.10000000000002</v>
      </c>
      <c r="G30" s="12">
        <v>2.1992776379999999</v>
      </c>
      <c r="H30" s="12">
        <v>0.29099999999999998</v>
      </c>
      <c r="I30" s="12">
        <v>47.9</v>
      </c>
      <c r="J30" s="12">
        <v>1.2859750860000001</v>
      </c>
    </row>
    <row r="31" spans="1:10" x14ac:dyDescent="0.25">
      <c r="A31" s="1">
        <v>29</v>
      </c>
      <c r="B31" s="12">
        <v>1.2</v>
      </c>
      <c r="C31" s="12">
        <v>139.9</v>
      </c>
      <c r="D31" s="12">
        <v>0.91080729199999999</v>
      </c>
      <c r="E31" s="12">
        <v>1.3</v>
      </c>
      <c r="F31" s="12">
        <v>402.8</v>
      </c>
      <c r="G31" s="12">
        <v>2.420673077</v>
      </c>
      <c r="H31" s="12">
        <v>0.67200000000000004</v>
      </c>
      <c r="I31" s="12">
        <v>122.7</v>
      </c>
      <c r="J31" s="12">
        <v>1.426478795</v>
      </c>
    </row>
    <row r="32" spans="1:10" x14ac:dyDescent="0.25">
      <c r="A32" s="1">
        <v>30</v>
      </c>
      <c r="B32" s="12">
        <v>1.06</v>
      </c>
      <c r="C32" s="12">
        <v>139.9</v>
      </c>
      <c r="D32" s="12">
        <v>1.031102594</v>
      </c>
      <c r="E32" s="12">
        <v>1.22</v>
      </c>
      <c r="F32" s="12">
        <v>405.4</v>
      </c>
      <c r="G32" s="12">
        <v>2.5960553279999998</v>
      </c>
      <c r="H32" s="12">
        <v>0.46</v>
      </c>
      <c r="I32" s="12">
        <v>123.2</v>
      </c>
      <c r="J32" s="12">
        <v>2.092391304</v>
      </c>
    </row>
    <row r="33" spans="1:10" x14ac:dyDescent="0.25">
      <c r="A33" s="1">
        <v>31</v>
      </c>
      <c r="B33" s="12">
        <v>1.03</v>
      </c>
      <c r="C33" s="12">
        <v>139.9</v>
      </c>
      <c r="D33" s="12">
        <v>1.0611347090000001</v>
      </c>
      <c r="E33" s="12">
        <v>1.3</v>
      </c>
      <c r="F33" s="12">
        <v>353</v>
      </c>
      <c r="G33" s="12">
        <v>2.121394231</v>
      </c>
      <c r="H33" s="12">
        <v>0.437</v>
      </c>
      <c r="I33" s="12">
        <v>122.3</v>
      </c>
      <c r="J33" s="12">
        <v>2.1864273459999999</v>
      </c>
    </row>
    <row r="34" spans="1:10" x14ac:dyDescent="0.25">
      <c r="A34" s="1">
        <v>32</v>
      </c>
      <c r="B34" s="12">
        <v>1.08</v>
      </c>
      <c r="C34" s="12">
        <v>139.9</v>
      </c>
      <c r="D34" s="12">
        <v>1.012008102</v>
      </c>
      <c r="E34" s="12">
        <v>1.32</v>
      </c>
      <c r="F34" s="12">
        <v>382.3</v>
      </c>
      <c r="G34" s="12">
        <v>2.2626657200000002</v>
      </c>
      <c r="H34" s="12">
        <v>0.435</v>
      </c>
      <c r="I34" s="12">
        <v>96.1</v>
      </c>
      <c r="J34" s="12">
        <v>1.725933908</v>
      </c>
    </row>
    <row r="35" spans="1:10" x14ac:dyDescent="0.25">
      <c r="A35" s="1">
        <v>33</v>
      </c>
      <c r="B35" s="12">
        <v>1.01</v>
      </c>
      <c r="C35" s="12">
        <v>139.9</v>
      </c>
      <c r="D35" s="12">
        <v>1.082147277</v>
      </c>
      <c r="E35" s="12">
        <v>1.19</v>
      </c>
      <c r="F35" s="12">
        <v>462.3</v>
      </c>
      <c r="G35" s="12">
        <v>3.0350577730000001</v>
      </c>
      <c r="H35" s="12">
        <v>0.48699999999999999</v>
      </c>
      <c r="I35" s="12">
        <v>127.9</v>
      </c>
      <c r="J35" s="12">
        <v>2.051783881</v>
      </c>
    </row>
    <row r="36" spans="1:10" x14ac:dyDescent="0.25">
      <c r="A36" s="1">
        <v>34</v>
      </c>
      <c r="B36" s="12">
        <v>1.02</v>
      </c>
      <c r="C36" s="12">
        <v>139.9</v>
      </c>
      <c r="D36" s="12">
        <v>1.0715379899999999</v>
      </c>
      <c r="E36" s="12">
        <v>1.19</v>
      </c>
      <c r="F36" s="12">
        <v>394.3</v>
      </c>
      <c r="G36" s="12">
        <v>2.5886292019999999</v>
      </c>
      <c r="H36" s="12">
        <v>0.60599999999999998</v>
      </c>
      <c r="I36" s="12">
        <v>50.1</v>
      </c>
      <c r="J36" s="12">
        <v>0.64588490099999996</v>
      </c>
    </row>
    <row r="37" spans="1:10" x14ac:dyDescent="0.25">
      <c r="A37" s="1">
        <v>35</v>
      </c>
      <c r="B37" s="12">
        <v>1.03</v>
      </c>
      <c r="C37" s="12">
        <v>139.9</v>
      </c>
      <c r="D37" s="12">
        <v>1.0611347090000001</v>
      </c>
      <c r="E37" s="12">
        <v>0.97799999999999998</v>
      </c>
      <c r="F37" s="12">
        <v>273.10000000000002</v>
      </c>
      <c r="G37" s="12">
        <v>2.1815887009999999</v>
      </c>
      <c r="H37" s="12">
        <v>0.376</v>
      </c>
      <c r="I37" s="12">
        <v>50.9</v>
      </c>
      <c r="J37" s="12">
        <v>1.0575964099999999</v>
      </c>
    </row>
    <row r="38" spans="1:10" x14ac:dyDescent="0.25">
      <c r="A38" s="1">
        <v>36</v>
      </c>
      <c r="B38" s="12">
        <v>1.02</v>
      </c>
      <c r="C38" s="12">
        <v>139.9</v>
      </c>
      <c r="D38" s="12">
        <v>1.0715379899999999</v>
      </c>
      <c r="E38" s="12">
        <v>0.92300000000000004</v>
      </c>
      <c r="F38" s="12">
        <v>273.8</v>
      </c>
      <c r="G38" s="12">
        <v>2.3175108340000001</v>
      </c>
      <c r="H38" s="12">
        <v>0.432</v>
      </c>
      <c r="I38" s="12">
        <v>122.4</v>
      </c>
      <c r="J38" s="12">
        <v>2.2135416669999999</v>
      </c>
    </row>
    <row r="39" spans="1:10" x14ac:dyDescent="0.25">
      <c r="A39" s="1">
        <v>37</v>
      </c>
      <c r="B39" s="12">
        <v>0.99099999999999999</v>
      </c>
      <c r="C39" s="12">
        <v>139.9</v>
      </c>
      <c r="D39" s="12">
        <v>1.1028948030000001</v>
      </c>
      <c r="E39" s="12">
        <v>1.1299999999999999</v>
      </c>
      <c r="F39" s="12">
        <v>372.1</v>
      </c>
      <c r="G39" s="12">
        <v>2.5725940270000001</v>
      </c>
      <c r="H39" s="12">
        <v>0.42099999999999999</v>
      </c>
      <c r="I39" s="12">
        <v>99.6</v>
      </c>
      <c r="J39" s="12">
        <v>1.84827791</v>
      </c>
    </row>
    <row r="40" spans="1:10" x14ac:dyDescent="0.25">
      <c r="A40" s="1">
        <v>38</v>
      </c>
      <c r="B40" s="12">
        <v>1.1100000000000001</v>
      </c>
      <c r="C40" s="12">
        <v>139.9</v>
      </c>
      <c r="D40" s="12">
        <v>0.98465653200000003</v>
      </c>
      <c r="E40" s="12">
        <v>1.61</v>
      </c>
      <c r="F40" s="12">
        <v>398.4</v>
      </c>
      <c r="G40" s="12">
        <v>1.9332298139999999</v>
      </c>
      <c r="H40" s="12">
        <v>0.59299999999999997</v>
      </c>
      <c r="I40" s="12">
        <v>127.2</v>
      </c>
      <c r="J40" s="12">
        <v>1.675801012</v>
      </c>
    </row>
    <row r="41" spans="1:10" x14ac:dyDescent="0.25">
      <c r="A41" s="1">
        <v>39</v>
      </c>
      <c r="B41" s="12">
        <v>1</v>
      </c>
      <c r="C41" s="12">
        <v>139.9</v>
      </c>
      <c r="D41" s="12">
        <v>1.09296875</v>
      </c>
      <c r="E41" s="12">
        <v>1.08</v>
      </c>
      <c r="F41" s="12">
        <v>276.7</v>
      </c>
      <c r="G41" s="12">
        <v>2.0015914349999999</v>
      </c>
      <c r="H41" s="12">
        <v>0.44500000000000001</v>
      </c>
      <c r="I41" s="12">
        <v>95.3</v>
      </c>
      <c r="J41" s="12">
        <v>1.6731039329999999</v>
      </c>
    </row>
    <row r="42" spans="1:10" x14ac:dyDescent="0.25">
      <c r="A42" s="1">
        <v>40</v>
      </c>
      <c r="B42" s="12">
        <v>1.04</v>
      </c>
      <c r="C42" s="12">
        <v>139.9</v>
      </c>
      <c r="D42" s="12">
        <v>1.05093149</v>
      </c>
      <c r="E42" s="12">
        <v>1.05</v>
      </c>
      <c r="F42" s="12">
        <v>270.5</v>
      </c>
      <c r="G42" s="12">
        <v>2.01264881</v>
      </c>
      <c r="H42" s="12">
        <v>0.46100000000000002</v>
      </c>
      <c r="I42" s="12">
        <v>50.1</v>
      </c>
      <c r="J42" s="12">
        <v>0.84903741899999996</v>
      </c>
    </row>
    <row r="43" spans="1:10" x14ac:dyDescent="0.25">
      <c r="A43" s="29" t="s">
        <v>48</v>
      </c>
      <c r="B43" s="30">
        <v>1.0515000000000001</v>
      </c>
      <c r="C43" s="30">
        <v>139.95249999999999</v>
      </c>
      <c r="D43" s="30">
        <v>1.0444251419999999</v>
      </c>
      <c r="E43" s="30">
        <v>1.0405500000000001</v>
      </c>
      <c r="F43" s="30">
        <v>317.83249999999998</v>
      </c>
      <c r="G43" s="30">
        <v>2.4095914789999999</v>
      </c>
      <c r="H43" s="30">
        <v>0.48870000000000002</v>
      </c>
      <c r="I43" s="30">
        <v>80.872500000000002</v>
      </c>
      <c r="J43" s="30">
        <v>1.37430813</v>
      </c>
    </row>
  </sheetData>
  <mergeCells count="4">
    <mergeCell ref="B1:D1"/>
    <mergeCell ref="E1:G1"/>
    <mergeCell ref="H1:J1"/>
    <mergeCell ref="A1:A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activeCell="E22" sqref="E22"/>
    </sheetView>
  </sheetViews>
  <sheetFormatPr defaultRowHeight="15" x14ac:dyDescent="0.25"/>
  <sheetData>
    <row r="1" spans="1:10" x14ac:dyDescent="0.25">
      <c r="A1" s="58" t="s">
        <v>62</v>
      </c>
      <c r="B1" s="58"/>
      <c r="C1" s="58"/>
      <c r="D1" s="58"/>
      <c r="G1" s="57" t="s">
        <v>61</v>
      </c>
      <c r="H1" s="57"/>
      <c r="I1" s="57"/>
      <c r="J1" s="57"/>
    </row>
    <row r="2" spans="1:10" x14ac:dyDescent="0.25">
      <c r="A2" s="35" t="s">
        <v>7</v>
      </c>
      <c r="B2" s="35" t="s">
        <v>4</v>
      </c>
      <c r="C2" s="35" t="s">
        <v>5</v>
      </c>
      <c r="D2" s="35" t="s">
        <v>6</v>
      </c>
      <c r="G2" s="33" t="s">
        <v>56</v>
      </c>
      <c r="H2" s="33" t="s">
        <v>60</v>
      </c>
      <c r="I2" s="33" t="s">
        <v>5</v>
      </c>
      <c r="J2" s="33" t="s">
        <v>6</v>
      </c>
    </row>
    <row r="3" spans="1:10" x14ac:dyDescent="0.25">
      <c r="A3" s="17">
        <v>1</v>
      </c>
      <c r="B3" s="17">
        <v>1</v>
      </c>
      <c r="C3" s="17">
        <v>1</v>
      </c>
      <c r="D3" s="17">
        <v>1</v>
      </c>
      <c r="G3" s="3">
        <v>1</v>
      </c>
      <c r="H3" s="3">
        <f>COUNTIF(B3:B42,"=1")/40</f>
        <v>0.7</v>
      </c>
      <c r="I3" s="3">
        <f>COUNTIF(C3:C42,"=1")/40</f>
        <v>0.77500000000000002</v>
      </c>
      <c r="J3" s="3">
        <f>COUNTIF(D3:D42,"=1")/40</f>
        <v>0.6</v>
      </c>
    </row>
    <row r="4" spans="1:10" x14ac:dyDescent="0.25">
      <c r="A4" s="17">
        <v>2</v>
      </c>
      <c r="B4" s="17">
        <v>2</v>
      </c>
      <c r="C4" s="17">
        <v>1</v>
      </c>
      <c r="D4" s="17">
        <v>1</v>
      </c>
      <c r="G4" s="3">
        <v>2</v>
      </c>
      <c r="H4" s="3">
        <f>COUNTIF(B3:B42,"=2")/40</f>
        <v>0.25</v>
      </c>
      <c r="I4" s="3">
        <f>COUNTIF(C3:C42,"=2")/40</f>
        <v>0.15</v>
      </c>
      <c r="J4" s="3">
        <f>COUNTIF(D3:D42,"=2")/40</f>
        <v>0.22500000000000001</v>
      </c>
    </row>
    <row r="5" spans="1:10" x14ac:dyDescent="0.25">
      <c r="A5" s="17">
        <v>3</v>
      </c>
      <c r="B5" s="17">
        <v>1</v>
      </c>
      <c r="C5" s="17">
        <v>3</v>
      </c>
      <c r="D5" s="17">
        <v>1</v>
      </c>
      <c r="G5" s="3">
        <v>3</v>
      </c>
      <c r="H5" s="3">
        <f>COUNTIF(B3:B42,"=3")/40</f>
        <v>0.05</v>
      </c>
      <c r="I5" s="3">
        <f>COUNTIF(C3:C42,"=3")/40</f>
        <v>2.5000000000000001E-2</v>
      </c>
      <c r="J5" s="3">
        <f>COUNTIF(D3:D42,"=3")/40</f>
        <v>0.125</v>
      </c>
    </row>
    <row r="6" spans="1:10" x14ac:dyDescent="0.25">
      <c r="A6" s="17">
        <v>4</v>
      </c>
      <c r="B6" s="17">
        <v>2</v>
      </c>
      <c r="C6" s="17">
        <v>4</v>
      </c>
      <c r="D6" s="17">
        <v>3</v>
      </c>
      <c r="G6" s="3">
        <v>4</v>
      </c>
      <c r="H6" s="3">
        <f>COUNTIF(B3:B42,"=4")/40</f>
        <v>0</v>
      </c>
      <c r="I6" s="3">
        <f>COUNTIF(C3:C42,"=4")/40</f>
        <v>2.5000000000000001E-2</v>
      </c>
      <c r="J6" s="3">
        <f>COUNTIF(D3:D42,"=4")/40</f>
        <v>2.5000000000000001E-2</v>
      </c>
    </row>
    <row r="7" spans="1:10" x14ac:dyDescent="0.25">
      <c r="A7" s="17">
        <v>5</v>
      </c>
      <c r="B7" s="17">
        <v>1</v>
      </c>
      <c r="C7" s="17">
        <v>1</v>
      </c>
      <c r="D7" s="17">
        <v>1</v>
      </c>
      <c r="G7" s="3">
        <v>5</v>
      </c>
      <c r="H7" s="3">
        <f>COUNTIF(B3:B42,"=5")/40</f>
        <v>0</v>
      </c>
      <c r="I7" s="3">
        <f>COUNTIF(C3:C42,"=5")/40</f>
        <v>2.5000000000000001E-2</v>
      </c>
      <c r="J7" s="3">
        <f>COUNTIF(D3:D42,"=5")/40</f>
        <v>0</v>
      </c>
    </row>
    <row r="8" spans="1:10" x14ac:dyDescent="0.25">
      <c r="A8" s="17">
        <v>6</v>
      </c>
      <c r="B8" s="17">
        <v>1</v>
      </c>
      <c r="C8" s="17">
        <v>1</v>
      </c>
      <c r="D8" s="17">
        <v>1</v>
      </c>
    </row>
    <row r="9" spans="1:10" x14ac:dyDescent="0.25">
      <c r="A9" s="17">
        <v>7</v>
      </c>
      <c r="B9" s="17">
        <v>2</v>
      </c>
      <c r="C9" s="17">
        <v>1</v>
      </c>
      <c r="D9" s="17">
        <v>3</v>
      </c>
    </row>
    <row r="10" spans="1:10" x14ac:dyDescent="0.25">
      <c r="A10" s="17">
        <v>8</v>
      </c>
      <c r="B10" s="17">
        <v>2</v>
      </c>
      <c r="C10" s="17">
        <v>1</v>
      </c>
      <c r="D10" s="17">
        <v>2</v>
      </c>
    </row>
    <row r="11" spans="1:10" x14ac:dyDescent="0.25">
      <c r="A11" s="17">
        <v>9</v>
      </c>
      <c r="B11" s="17">
        <v>1</v>
      </c>
      <c r="C11" s="17">
        <v>1</v>
      </c>
      <c r="D11" s="17">
        <v>7</v>
      </c>
    </row>
    <row r="12" spans="1:10" x14ac:dyDescent="0.25">
      <c r="A12" s="17">
        <v>10</v>
      </c>
      <c r="B12" s="17">
        <v>1</v>
      </c>
      <c r="C12" s="17">
        <v>1</v>
      </c>
      <c r="D12" s="17">
        <v>1</v>
      </c>
    </row>
    <row r="13" spans="1:10" x14ac:dyDescent="0.25">
      <c r="A13" s="17">
        <v>11</v>
      </c>
      <c r="B13" s="17">
        <v>1</v>
      </c>
      <c r="C13" s="17">
        <v>1</v>
      </c>
      <c r="D13" s="17">
        <v>2</v>
      </c>
    </row>
    <row r="14" spans="1:10" x14ac:dyDescent="0.25">
      <c r="A14" s="17">
        <v>12</v>
      </c>
      <c r="B14" s="17">
        <v>1</v>
      </c>
      <c r="C14" s="17">
        <v>1</v>
      </c>
      <c r="D14" s="17">
        <v>2</v>
      </c>
    </row>
    <row r="15" spans="1:10" x14ac:dyDescent="0.25">
      <c r="A15" s="17">
        <v>13</v>
      </c>
      <c r="B15" s="17">
        <v>1</v>
      </c>
      <c r="C15" s="17">
        <v>1</v>
      </c>
      <c r="D15" s="17">
        <v>2</v>
      </c>
    </row>
    <row r="16" spans="1:10" x14ac:dyDescent="0.25">
      <c r="A16" s="17">
        <v>14</v>
      </c>
      <c r="B16" s="17">
        <v>1</v>
      </c>
      <c r="C16" s="17">
        <v>1</v>
      </c>
      <c r="D16" s="17">
        <v>3</v>
      </c>
    </row>
    <row r="17" spans="1:4" x14ac:dyDescent="0.25">
      <c r="A17" s="17">
        <v>15</v>
      </c>
      <c r="B17" s="17">
        <v>2</v>
      </c>
      <c r="C17" s="17">
        <v>1</v>
      </c>
      <c r="D17" s="17">
        <v>4</v>
      </c>
    </row>
    <row r="18" spans="1:4" x14ac:dyDescent="0.25">
      <c r="A18" s="17">
        <v>16</v>
      </c>
      <c r="B18" s="17">
        <v>1</v>
      </c>
      <c r="C18" s="17">
        <v>1</v>
      </c>
      <c r="D18" s="17">
        <v>1</v>
      </c>
    </row>
    <row r="19" spans="1:4" x14ac:dyDescent="0.25">
      <c r="A19" s="17">
        <v>17</v>
      </c>
      <c r="B19" s="17">
        <v>1</v>
      </c>
      <c r="C19" s="17">
        <v>1</v>
      </c>
      <c r="D19" s="17">
        <v>1</v>
      </c>
    </row>
    <row r="20" spans="1:4" x14ac:dyDescent="0.25">
      <c r="A20" s="17">
        <v>18</v>
      </c>
      <c r="B20" s="17">
        <v>1</v>
      </c>
      <c r="C20" s="17">
        <v>1</v>
      </c>
      <c r="D20" s="17">
        <v>1</v>
      </c>
    </row>
    <row r="21" spans="1:4" x14ac:dyDescent="0.25">
      <c r="A21" s="17">
        <v>19</v>
      </c>
      <c r="B21" s="17">
        <v>1</v>
      </c>
      <c r="C21" s="17">
        <v>1</v>
      </c>
      <c r="D21" s="17">
        <v>1</v>
      </c>
    </row>
    <row r="22" spans="1:4" x14ac:dyDescent="0.25">
      <c r="A22" s="17">
        <v>20</v>
      </c>
      <c r="B22" s="17">
        <v>1</v>
      </c>
      <c r="C22" s="17">
        <v>1</v>
      </c>
      <c r="D22" s="17">
        <v>1</v>
      </c>
    </row>
    <row r="23" spans="1:4" x14ac:dyDescent="0.25">
      <c r="A23" s="17">
        <v>21</v>
      </c>
      <c r="B23" s="17">
        <v>1</v>
      </c>
      <c r="C23" s="17">
        <v>2</v>
      </c>
      <c r="D23" s="17">
        <v>3</v>
      </c>
    </row>
    <row r="24" spans="1:4" x14ac:dyDescent="0.25">
      <c r="A24" s="17">
        <v>22</v>
      </c>
      <c r="B24" s="17">
        <v>1</v>
      </c>
      <c r="C24" s="17">
        <v>2</v>
      </c>
      <c r="D24" s="17">
        <v>1</v>
      </c>
    </row>
    <row r="25" spans="1:4" x14ac:dyDescent="0.25">
      <c r="A25" s="17">
        <v>23</v>
      </c>
      <c r="B25" s="17">
        <v>2</v>
      </c>
      <c r="C25" s="17">
        <v>1</v>
      </c>
      <c r="D25" s="17">
        <v>1</v>
      </c>
    </row>
    <row r="26" spans="1:4" x14ac:dyDescent="0.25">
      <c r="A26" s="17">
        <v>24</v>
      </c>
      <c r="B26" s="17">
        <v>1</v>
      </c>
      <c r="C26" s="17">
        <v>1</v>
      </c>
      <c r="D26" s="17">
        <v>3</v>
      </c>
    </row>
    <row r="27" spans="1:4" x14ac:dyDescent="0.25">
      <c r="A27" s="17">
        <v>25</v>
      </c>
      <c r="B27" s="17">
        <v>1</v>
      </c>
      <c r="C27" s="17">
        <v>2</v>
      </c>
      <c r="D27" s="17">
        <v>2</v>
      </c>
    </row>
    <row r="28" spans="1:4" x14ac:dyDescent="0.25">
      <c r="A28" s="17">
        <v>26</v>
      </c>
      <c r="B28" s="17">
        <v>1</v>
      </c>
      <c r="C28" s="17">
        <v>1</v>
      </c>
      <c r="D28" s="17">
        <v>1</v>
      </c>
    </row>
    <row r="29" spans="1:4" x14ac:dyDescent="0.25">
      <c r="A29" s="17">
        <v>27</v>
      </c>
      <c r="B29" s="17">
        <v>3</v>
      </c>
      <c r="C29" s="17">
        <v>1</v>
      </c>
      <c r="D29" s="17">
        <v>1</v>
      </c>
    </row>
    <row r="30" spans="1:4" x14ac:dyDescent="0.25">
      <c r="A30" s="17">
        <v>28</v>
      </c>
      <c r="B30" s="17">
        <v>2</v>
      </c>
      <c r="C30" s="17">
        <v>1</v>
      </c>
      <c r="D30" s="17">
        <v>1</v>
      </c>
    </row>
    <row r="31" spans="1:4" x14ac:dyDescent="0.25">
      <c r="A31" s="17">
        <v>29</v>
      </c>
      <c r="B31" s="17">
        <v>1</v>
      </c>
      <c r="C31" s="17">
        <v>1</v>
      </c>
      <c r="D31" s="17">
        <v>1</v>
      </c>
    </row>
    <row r="32" spans="1:4" x14ac:dyDescent="0.25">
      <c r="A32" s="17">
        <v>30</v>
      </c>
      <c r="B32" s="17">
        <v>2</v>
      </c>
      <c r="C32" s="17">
        <v>2</v>
      </c>
      <c r="D32" s="17">
        <v>2</v>
      </c>
    </row>
    <row r="33" spans="1:4" x14ac:dyDescent="0.25">
      <c r="A33" s="17">
        <v>31</v>
      </c>
      <c r="B33" s="17">
        <v>2</v>
      </c>
      <c r="C33" s="17">
        <v>1</v>
      </c>
      <c r="D33" s="17">
        <v>1</v>
      </c>
    </row>
    <row r="34" spans="1:4" x14ac:dyDescent="0.25">
      <c r="A34" s="17">
        <v>32</v>
      </c>
      <c r="B34" s="17">
        <v>1</v>
      </c>
      <c r="C34" s="17">
        <v>1</v>
      </c>
      <c r="D34" s="17">
        <v>2</v>
      </c>
    </row>
    <row r="35" spans="1:4" x14ac:dyDescent="0.25">
      <c r="A35" s="17">
        <v>33</v>
      </c>
      <c r="B35" s="17">
        <v>1</v>
      </c>
      <c r="C35" s="17">
        <v>5</v>
      </c>
      <c r="D35" s="17">
        <v>2</v>
      </c>
    </row>
    <row r="36" spans="1:4" x14ac:dyDescent="0.25">
      <c r="A36" s="17">
        <v>34</v>
      </c>
      <c r="B36" s="17">
        <v>2</v>
      </c>
      <c r="C36" s="17">
        <v>2</v>
      </c>
      <c r="D36" s="17">
        <v>1</v>
      </c>
    </row>
    <row r="37" spans="1:4" x14ac:dyDescent="0.25">
      <c r="A37" s="17">
        <v>35</v>
      </c>
      <c r="B37" s="17">
        <v>1</v>
      </c>
      <c r="C37" s="17">
        <v>1</v>
      </c>
      <c r="D37" s="17">
        <v>1</v>
      </c>
    </row>
    <row r="38" spans="1:4" x14ac:dyDescent="0.25">
      <c r="A38" s="17">
        <v>36</v>
      </c>
      <c r="B38" s="17">
        <v>1</v>
      </c>
      <c r="C38" s="17">
        <v>1</v>
      </c>
      <c r="D38" s="17">
        <v>1</v>
      </c>
    </row>
    <row r="39" spans="1:4" x14ac:dyDescent="0.25">
      <c r="A39" s="17">
        <v>37</v>
      </c>
      <c r="B39" s="17">
        <v>1</v>
      </c>
      <c r="C39" s="17">
        <v>1</v>
      </c>
      <c r="D39" s="17">
        <v>1</v>
      </c>
    </row>
    <row r="40" spans="1:4" x14ac:dyDescent="0.25">
      <c r="A40" s="17">
        <v>38</v>
      </c>
      <c r="B40" s="17">
        <v>1</v>
      </c>
      <c r="C40" s="17">
        <v>1</v>
      </c>
      <c r="D40" s="17">
        <v>1</v>
      </c>
    </row>
    <row r="41" spans="1:4" x14ac:dyDescent="0.25">
      <c r="A41" s="17">
        <v>39</v>
      </c>
      <c r="B41" s="17">
        <v>1</v>
      </c>
      <c r="C41" s="17">
        <v>1</v>
      </c>
      <c r="D41" s="17">
        <v>1</v>
      </c>
    </row>
    <row r="42" spans="1:4" x14ac:dyDescent="0.25">
      <c r="A42" s="17">
        <v>40</v>
      </c>
      <c r="B42" s="17">
        <v>3</v>
      </c>
      <c r="C42" s="17">
        <v>2</v>
      </c>
      <c r="D42" s="17">
        <v>2</v>
      </c>
    </row>
  </sheetData>
  <mergeCells count="2">
    <mergeCell ref="G1:J1"/>
    <mergeCell ref="A1:D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7" workbookViewId="0">
      <selection activeCell="L23" sqref="L23"/>
    </sheetView>
  </sheetViews>
  <sheetFormatPr defaultRowHeight="15" x14ac:dyDescent="0.25"/>
  <cols>
    <col min="2" max="4" width="10" bestFit="1" customWidth="1"/>
    <col min="10" max="10" width="0" hidden="1" customWidth="1"/>
    <col min="15" max="15" width="14.140625" customWidth="1"/>
    <col min="16" max="16" width="16.140625" customWidth="1"/>
  </cols>
  <sheetData>
    <row r="1" spans="1:16" x14ac:dyDescent="0.25">
      <c r="A1" s="58" t="s">
        <v>1</v>
      </c>
      <c r="B1" s="58"/>
      <c r="C1" s="58"/>
      <c r="D1" s="58"/>
      <c r="F1" s="58" t="s">
        <v>63</v>
      </c>
      <c r="G1" s="58"/>
      <c r="H1" s="58"/>
      <c r="I1" s="58"/>
      <c r="J1" s="1"/>
      <c r="K1" s="59" t="s">
        <v>66</v>
      </c>
      <c r="L1" s="59"/>
      <c r="M1" s="59"/>
      <c r="O1" s="57" t="s">
        <v>68</v>
      </c>
      <c r="P1" s="57"/>
    </row>
    <row r="2" spans="1:16" x14ac:dyDescent="0.25">
      <c r="A2" s="33" t="s">
        <v>7</v>
      </c>
      <c r="B2" s="33" t="s">
        <v>4</v>
      </c>
      <c r="C2" s="33" t="s">
        <v>5</v>
      </c>
      <c r="D2" s="33" t="s">
        <v>6</v>
      </c>
      <c r="F2" s="33" t="s">
        <v>7</v>
      </c>
      <c r="G2" s="33" t="s">
        <v>4</v>
      </c>
      <c r="H2" s="33" t="s">
        <v>5</v>
      </c>
      <c r="I2" s="33" t="s">
        <v>6</v>
      </c>
      <c r="J2" s="1"/>
      <c r="K2" s="33" t="s">
        <v>4</v>
      </c>
      <c r="L2" s="33" t="s">
        <v>5</v>
      </c>
      <c r="M2" s="33" t="s">
        <v>6</v>
      </c>
      <c r="O2" s="34" t="s">
        <v>3</v>
      </c>
      <c r="P2" s="34" t="s">
        <v>64</v>
      </c>
    </row>
    <row r="3" spans="1:16" x14ac:dyDescent="0.25">
      <c r="A3" s="3">
        <v>1</v>
      </c>
      <c r="B3" s="3">
        <v>5200000</v>
      </c>
      <c r="C3" s="3">
        <v>3960000</v>
      </c>
      <c r="D3" s="3">
        <v>3590000</v>
      </c>
      <c r="F3" s="37">
        <v>1</v>
      </c>
      <c r="G3" s="37">
        <f>LOG(B3,10)</f>
        <v>6.7160033436347986</v>
      </c>
      <c r="H3" s="37">
        <f t="shared" ref="H3:I3" si="0">LOG(C3,10)</f>
        <v>6.5976951859255113</v>
      </c>
      <c r="I3" s="37">
        <f t="shared" si="0"/>
        <v>6.555094448578318</v>
      </c>
      <c r="J3">
        <f>MAX(G3:I3)</f>
        <v>6.7160033436347986</v>
      </c>
      <c r="K3" s="1">
        <f t="shared" ref="K3:K42" si="1">IF(G3=J3,1,0)</f>
        <v>1</v>
      </c>
      <c r="L3" s="1">
        <f t="shared" ref="L3:L42" si="2">IF(H3=J3,1,0)</f>
        <v>0</v>
      </c>
      <c r="M3" s="1">
        <f t="shared" ref="M3:M42" si="3">IF(I3=J3,1,0)</f>
        <v>0</v>
      </c>
      <c r="O3" s="34" t="s">
        <v>4</v>
      </c>
      <c r="P3" s="1">
        <f>K43/40</f>
        <v>0.42499999999999999</v>
      </c>
    </row>
    <row r="4" spans="1:16" x14ac:dyDescent="0.25">
      <c r="A4" s="3">
        <v>2</v>
      </c>
      <c r="B4" s="3">
        <v>5200000</v>
      </c>
      <c r="C4" s="3">
        <v>3960000</v>
      </c>
      <c r="D4" s="3">
        <v>8510000</v>
      </c>
      <c r="F4" s="3">
        <v>2</v>
      </c>
      <c r="G4" s="3">
        <f t="shared" ref="G4:G42" si="4">LOG(B4,10)</f>
        <v>6.7160033436347986</v>
      </c>
      <c r="H4" s="3">
        <f t="shared" ref="H4:H42" si="5">LOG(C4,10)</f>
        <v>6.5976951859255113</v>
      </c>
      <c r="I4" s="3">
        <f t="shared" ref="I4:I42" si="6">LOG(D4,10)</f>
        <v>6.9299295600845872</v>
      </c>
      <c r="J4">
        <f t="shared" ref="J4:J42" si="7">MAX(G4:I4)</f>
        <v>6.9299295600845872</v>
      </c>
      <c r="K4" s="1">
        <f t="shared" si="1"/>
        <v>0</v>
      </c>
      <c r="L4" s="1">
        <f t="shared" si="2"/>
        <v>0</v>
      </c>
      <c r="M4" s="1">
        <f t="shared" si="3"/>
        <v>1</v>
      </c>
      <c r="O4" s="34" t="s">
        <v>5</v>
      </c>
      <c r="P4" s="1">
        <f>L43/40</f>
        <v>0.5</v>
      </c>
    </row>
    <row r="5" spans="1:16" x14ac:dyDescent="0.25">
      <c r="A5" s="3">
        <v>3</v>
      </c>
      <c r="B5" s="3">
        <v>5290000</v>
      </c>
      <c r="C5" s="3">
        <v>750000</v>
      </c>
      <c r="D5" s="3">
        <v>300000</v>
      </c>
      <c r="F5" s="3">
        <v>3</v>
      </c>
      <c r="G5" s="3">
        <f t="shared" si="4"/>
        <v>6.7234556720351852</v>
      </c>
      <c r="H5" s="3">
        <f t="shared" si="5"/>
        <v>5.8750612633917001</v>
      </c>
      <c r="I5" s="3">
        <f t="shared" si="6"/>
        <v>5.4771212547196617</v>
      </c>
      <c r="J5">
        <f t="shared" si="7"/>
        <v>6.7234556720351852</v>
      </c>
      <c r="K5" s="1">
        <f t="shared" si="1"/>
        <v>1</v>
      </c>
      <c r="L5" s="1">
        <f t="shared" si="2"/>
        <v>0</v>
      </c>
      <c r="M5" s="1">
        <f t="shared" si="3"/>
        <v>0</v>
      </c>
      <c r="O5" s="34" t="s">
        <v>6</v>
      </c>
      <c r="P5" s="1">
        <f>M43/40</f>
        <v>0.1</v>
      </c>
    </row>
    <row r="6" spans="1:16" x14ac:dyDescent="0.25">
      <c r="A6" s="3">
        <v>4</v>
      </c>
      <c r="B6" s="3">
        <v>159000</v>
      </c>
      <c r="C6" s="3">
        <v>20800000</v>
      </c>
      <c r="D6" s="3">
        <v>11000000</v>
      </c>
      <c r="F6" s="3">
        <v>4</v>
      </c>
      <c r="G6" s="3">
        <f t="shared" si="4"/>
        <v>5.2013971243204509</v>
      </c>
      <c r="H6" s="3">
        <f t="shared" si="5"/>
        <v>7.3180633349627602</v>
      </c>
      <c r="I6" s="3">
        <f t="shared" si="6"/>
        <v>7.0413926851582254</v>
      </c>
      <c r="J6">
        <f t="shared" si="7"/>
        <v>7.3180633349627602</v>
      </c>
      <c r="K6" s="1">
        <f t="shared" si="1"/>
        <v>0</v>
      </c>
      <c r="L6" s="1">
        <f t="shared" si="2"/>
        <v>1</v>
      </c>
      <c r="M6" s="1">
        <f t="shared" si="3"/>
        <v>0</v>
      </c>
    </row>
    <row r="7" spans="1:16" x14ac:dyDescent="0.25">
      <c r="A7" s="3">
        <v>5</v>
      </c>
      <c r="B7" s="3">
        <v>7310000</v>
      </c>
      <c r="C7" s="3">
        <v>108000000</v>
      </c>
      <c r="D7" s="3">
        <v>45100000</v>
      </c>
      <c r="F7" s="3">
        <v>5</v>
      </c>
      <c r="G7" s="3">
        <f t="shared" si="4"/>
        <v>6.8639173769578594</v>
      </c>
      <c r="H7" s="3">
        <f t="shared" si="5"/>
        <v>8.0334237554869485</v>
      </c>
      <c r="I7" s="3">
        <f t="shared" si="6"/>
        <v>7.6541765418779608</v>
      </c>
      <c r="J7">
        <f t="shared" si="7"/>
        <v>8.0334237554869485</v>
      </c>
      <c r="K7" s="1">
        <f t="shared" si="1"/>
        <v>0</v>
      </c>
      <c r="L7" s="1">
        <f t="shared" si="2"/>
        <v>1</v>
      </c>
      <c r="M7" s="1">
        <f t="shared" si="3"/>
        <v>0</v>
      </c>
    </row>
    <row r="8" spans="1:16" x14ac:dyDescent="0.25">
      <c r="A8" s="3">
        <v>6</v>
      </c>
      <c r="B8" s="3">
        <v>157000</v>
      </c>
      <c r="C8" s="3">
        <v>398000</v>
      </c>
      <c r="D8" s="3">
        <v>581000</v>
      </c>
      <c r="F8" s="3">
        <v>6</v>
      </c>
      <c r="G8" s="3">
        <f t="shared" si="4"/>
        <v>5.1958996524092331</v>
      </c>
      <c r="H8" s="3">
        <f t="shared" si="5"/>
        <v>5.5998830720736876</v>
      </c>
      <c r="I8" s="3">
        <f t="shared" si="6"/>
        <v>5.7641761323903307</v>
      </c>
      <c r="J8">
        <f t="shared" si="7"/>
        <v>5.7641761323903307</v>
      </c>
      <c r="K8" s="1">
        <f t="shared" si="1"/>
        <v>0</v>
      </c>
      <c r="L8" s="1">
        <f t="shared" si="2"/>
        <v>0</v>
      </c>
      <c r="M8" s="1">
        <f t="shared" si="3"/>
        <v>1</v>
      </c>
    </row>
    <row r="9" spans="1:16" x14ac:dyDescent="0.25">
      <c r="A9" s="3">
        <v>7</v>
      </c>
      <c r="B9" s="3">
        <v>9550000</v>
      </c>
      <c r="C9" s="3">
        <v>98900000</v>
      </c>
      <c r="D9" s="3">
        <v>141000000</v>
      </c>
      <c r="F9" s="3">
        <v>7</v>
      </c>
      <c r="G9" s="3">
        <f t="shared" si="4"/>
        <v>6.9800033715837451</v>
      </c>
      <c r="H9" s="3">
        <f t="shared" si="5"/>
        <v>7.9951962915971793</v>
      </c>
      <c r="I9" s="3">
        <f t="shared" si="6"/>
        <v>8.1492191126553806</v>
      </c>
      <c r="J9">
        <f t="shared" si="7"/>
        <v>8.1492191126553806</v>
      </c>
      <c r="K9" s="1">
        <f t="shared" si="1"/>
        <v>0</v>
      </c>
      <c r="L9" s="1">
        <f t="shared" si="2"/>
        <v>0</v>
      </c>
      <c r="M9" s="1">
        <f t="shared" si="3"/>
        <v>1</v>
      </c>
    </row>
    <row r="10" spans="1:16" x14ac:dyDescent="0.25">
      <c r="A10" s="3">
        <v>8</v>
      </c>
      <c r="B10" s="3">
        <v>260000</v>
      </c>
      <c r="C10" s="3">
        <v>6570000</v>
      </c>
      <c r="D10" s="3">
        <v>5470000</v>
      </c>
      <c r="F10" s="3">
        <v>8</v>
      </c>
      <c r="G10" s="3">
        <f t="shared" si="4"/>
        <v>5.4149733479708173</v>
      </c>
      <c r="H10" s="3">
        <f t="shared" si="5"/>
        <v>6.8175653695597802</v>
      </c>
      <c r="I10" s="3">
        <f t="shared" si="6"/>
        <v>6.73798732633343</v>
      </c>
      <c r="J10">
        <f t="shared" si="7"/>
        <v>6.8175653695597802</v>
      </c>
      <c r="K10" s="1">
        <f t="shared" si="1"/>
        <v>0</v>
      </c>
      <c r="L10" s="1">
        <f t="shared" si="2"/>
        <v>1</v>
      </c>
      <c r="M10" s="1">
        <f t="shared" si="3"/>
        <v>0</v>
      </c>
    </row>
    <row r="11" spans="1:16" x14ac:dyDescent="0.25">
      <c r="A11" s="3">
        <v>9</v>
      </c>
      <c r="B11" s="3">
        <v>27700000</v>
      </c>
      <c r="C11" s="3">
        <v>103000000</v>
      </c>
      <c r="D11" s="3">
        <v>1560000</v>
      </c>
      <c r="F11" s="3">
        <v>9</v>
      </c>
      <c r="G11" s="3">
        <f t="shared" si="4"/>
        <v>7.4424797690644473</v>
      </c>
      <c r="H11" s="3">
        <f t="shared" si="5"/>
        <v>8.0128372247051711</v>
      </c>
      <c r="I11" s="3">
        <f t="shared" si="6"/>
        <v>6.1931245983544612</v>
      </c>
      <c r="J11">
        <f t="shared" si="7"/>
        <v>8.0128372247051711</v>
      </c>
      <c r="K11" s="1">
        <f t="shared" si="1"/>
        <v>0</v>
      </c>
      <c r="L11" s="1">
        <f t="shared" si="2"/>
        <v>1</v>
      </c>
      <c r="M11" s="1">
        <f t="shared" si="3"/>
        <v>0</v>
      </c>
    </row>
    <row r="12" spans="1:16" x14ac:dyDescent="0.25">
      <c r="A12" s="3">
        <v>10</v>
      </c>
      <c r="B12" s="3">
        <v>12700000</v>
      </c>
      <c r="C12" s="3">
        <v>14000000</v>
      </c>
      <c r="D12" s="3">
        <v>3450000</v>
      </c>
      <c r="F12" s="3">
        <v>10</v>
      </c>
      <c r="G12" s="3">
        <f t="shared" si="4"/>
        <v>7.1038037209559564</v>
      </c>
      <c r="H12" s="3">
        <f t="shared" si="5"/>
        <v>7.1461280356782373</v>
      </c>
      <c r="I12" s="3">
        <f t="shared" si="6"/>
        <v>6.5378190950732735</v>
      </c>
      <c r="J12">
        <f t="shared" si="7"/>
        <v>7.1461280356782373</v>
      </c>
      <c r="K12" s="1">
        <f t="shared" si="1"/>
        <v>0</v>
      </c>
      <c r="L12" s="1">
        <f t="shared" si="2"/>
        <v>1</v>
      </c>
      <c r="M12" s="1">
        <f t="shared" si="3"/>
        <v>0</v>
      </c>
    </row>
    <row r="13" spans="1:16" x14ac:dyDescent="0.25">
      <c r="A13" s="3">
        <v>11</v>
      </c>
      <c r="B13" s="3">
        <v>47700000</v>
      </c>
      <c r="C13" s="3">
        <v>50600000</v>
      </c>
      <c r="D13" s="3">
        <v>6360000</v>
      </c>
      <c r="F13" s="3">
        <v>11</v>
      </c>
      <c r="G13" s="3">
        <f t="shared" si="4"/>
        <v>7.6785183790401135</v>
      </c>
      <c r="H13" s="3">
        <f t="shared" si="5"/>
        <v>7.7041505168397979</v>
      </c>
      <c r="I13" s="3">
        <f t="shared" si="6"/>
        <v>6.8034571156484125</v>
      </c>
      <c r="J13">
        <f t="shared" si="7"/>
        <v>7.7041505168397979</v>
      </c>
      <c r="K13" s="1">
        <f t="shared" si="1"/>
        <v>0</v>
      </c>
      <c r="L13" s="1">
        <f t="shared" si="2"/>
        <v>1</v>
      </c>
      <c r="M13" s="1">
        <f t="shared" si="3"/>
        <v>0</v>
      </c>
    </row>
    <row r="14" spans="1:16" x14ac:dyDescent="0.25">
      <c r="A14" s="3">
        <v>12</v>
      </c>
      <c r="B14" s="3">
        <v>64700000</v>
      </c>
      <c r="C14" s="3">
        <v>112000000</v>
      </c>
      <c r="D14" s="3">
        <v>103000000</v>
      </c>
      <c r="F14" s="3">
        <v>12</v>
      </c>
      <c r="G14" s="3">
        <f t="shared" si="4"/>
        <v>7.8109042806686997</v>
      </c>
      <c r="H14" s="3">
        <f t="shared" si="5"/>
        <v>8.0492180226701802</v>
      </c>
      <c r="I14" s="3">
        <f t="shared" si="6"/>
        <v>8.0128372247051711</v>
      </c>
      <c r="J14">
        <f t="shared" si="7"/>
        <v>8.0492180226701802</v>
      </c>
      <c r="K14" s="1">
        <f t="shared" si="1"/>
        <v>0</v>
      </c>
      <c r="L14" s="1">
        <f t="shared" si="2"/>
        <v>1</v>
      </c>
      <c r="M14" s="1">
        <f t="shared" si="3"/>
        <v>0</v>
      </c>
    </row>
    <row r="15" spans="1:16" x14ac:dyDescent="0.25">
      <c r="A15" s="3">
        <v>13</v>
      </c>
      <c r="B15" s="3">
        <v>587000</v>
      </c>
      <c r="C15" s="3">
        <v>15700000</v>
      </c>
      <c r="D15" s="3">
        <v>348000</v>
      </c>
      <c r="F15" s="3">
        <v>13</v>
      </c>
      <c r="G15" s="3">
        <f t="shared" si="4"/>
        <v>5.768638101247614</v>
      </c>
      <c r="H15" s="3">
        <f t="shared" si="5"/>
        <v>7.195899652409234</v>
      </c>
      <c r="I15" s="3">
        <f t="shared" si="6"/>
        <v>5.5415792439465807</v>
      </c>
      <c r="J15">
        <f t="shared" si="7"/>
        <v>7.195899652409234</v>
      </c>
      <c r="K15" s="1">
        <f t="shared" si="1"/>
        <v>0</v>
      </c>
      <c r="L15" s="1">
        <f t="shared" si="2"/>
        <v>1</v>
      </c>
      <c r="M15" s="1">
        <f t="shared" si="3"/>
        <v>0</v>
      </c>
    </row>
    <row r="16" spans="1:16" x14ac:dyDescent="0.25">
      <c r="A16" s="3">
        <v>14</v>
      </c>
      <c r="B16" s="3">
        <v>659000</v>
      </c>
      <c r="C16" s="3">
        <v>5270000</v>
      </c>
      <c r="D16" s="3">
        <v>4190000</v>
      </c>
      <c r="F16" s="3">
        <v>14</v>
      </c>
      <c r="G16" s="3">
        <f t="shared" si="4"/>
        <v>5.8188854145940088</v>
      </c>
      <c r="H16" s="3">
        <f t="shared" si="5"/>
        <v>6.7218106152125454</v>
      </c>
      <c r="I16" s="3">
        <f t="shared" si="6"/>
        <v>6.6222140229662942</v>
      </c>
      <c r="J16">
        <f t="shared" si="7"/>
        <v>6.7218106152125454</v>
      </c>
      <c r="K16" s="1">
        <f t="shared" si="1"/>
        <v>0</v>
      </c>
      <c r="L16" s="1">
        <f t="shared" si="2"/>
        <v>1</v>
      </c>
      <c r="M16" s="1">
        <f t="shared" si="3"/>
        <v>0</v>
      </c>
    </row>
    <row r="17" spans="1:13" x14ac:dyDescent="0.25">
      <c r="A17" s="3">
        <v>15</v>
      </c>
      <c r="B17" s="3">
        <v>487000</v>
      </c>
      <c r="C17" s="3">
        <v>22300000</v>
      </c>
      <c r="D17" s="3">
        <v>11300000</v>
      </c>
      <c r="F17" s="3">
        <v>15</v>
      </c>
      <c r="G17" s="3">
        <f t="shared" si="4"/>
        <v>5.6875289612146336</v>
      </c>
      <c r="H17" s="3">
        <f t="shared" si="5"/>
        <v>7.3483048630481598</v>
      </c>
      <c r="I17" s="3">
        <f t="shared" si="6"/>
        <v>7.0530784434834182</v>
      </c>
      <c r="J17">
        <f t="shared" si="7"/>
        <v>7.3483048630481598</v>
      </c>
      <c r="K17" s="1">
        <f t="shared" si="1"/>
        <v>0</v>
      </c>
      <c r="L17" s="1">
        <f t="shared" si="2"/>
        <v>1</v>
      </c>
      <c r="M17" s="1">
        <f t="shared" si="3"/>
        <v>0</v>
      </c>
    </row>
    <row r="18" spans="1:13" x14ac:dyDescent="0.25">
      <c r="A18" s="3">
        <v>16</v>
      </c>
      <c r="B18" s="3">
        <v>101000000</v>
      </c>
      <c r="C18" s="3">
        <v>34900000</v>
      </c>
      <c r="D18" s="3">
        <v>16800000</v>
      </c>
      <c r="F18" s="3">
        <v>16</v>
      </c>
      <c r="G18" s="3">
        <f t="shared" si="4"/>
        <v>8.0043213737826413</v>
      </c>
      <c r="H18" s="3">
        <f t="shared" si="5"/>
        <v>7.5428254269591788</v>
      </c>
      <c r="I18" s="3">
        <f t="shared" si="6"/>
        <v>7.2253092817258624</v>
      </c>
      <c r="J18">
        <f t="shared" si="7"/>
        <v>8.0043213737826413</v>
      </c>
      <c r="K18" s="1">
        <f t="shared" si="1"/>
        <v>1</v>
      </c>
      <c r="L18" s="1">
        <f t="shared" si="2"/>
        <v>0</v>
      </c>
      <c r="M18" s="1">
        <f t="shared" si="3"/>
        <v>0</v>
      </c>
    </row>
    <row r="19" spans="1:13" x14ac:dyDescent="0.25">
      <c r="A19" s="3">
        <v>17</v>
      </c>
      <c r="B19" s="3">
        <v>99200</v>
      </c>
      <c r="C19" s="3">
        <v>331000</v>
      </c>
      <c r="D19" s="3">
        <v>24400000</v>
      </c>
      <c r="F19" s="3">
        <v>17</v>
      </c>
      <c r="G19" s="3">
        <f t="shared" si="4"/>
        <v>4.9965116721541785</v>
      </c>
      <c r="H19" s="3">
        <f t="shared" si="5"/>
        <v>5.519827993775718</v>
      </c>
      <c r="I19" s="3">
        <f t="shared" si="6"/>
        <v>7.3873898263387296</v>
      </c>
      <c r="J19">
        <f t="shared" si="7"/>
        <v>7.3873898263387296</v>
      </c>
      <c r="K19" s="1">
        <f t="shared" si="1"/>
        <v>0</v>
      </c>
      <c r="L19" s="1">
        <f t="shared" si="2"/>
        <v>0</v>
      </c>
      <c r="M19" s="1">
        <f t="shared" si="3"/>
        <v>1</v>
      </c>
    </row>
    <row r="20" spans="1:13" x14ac:dyDescent="0.25">
      <c r="A20" s="3">
        <v>18</v>
      </c>
      <c r="B20" s="3">
        <v>7140000</v>
      </c>
      <c r="C20" s="3">
        <v>72400000</v>
      </c>
      <c r="D20" s="3">
        <v>13200000</v>
      </c>
      <c r="F20" s="3">
        <v>18</v>
      </c>
      <c r="G20" s="3">
        <f t="shared" si="4"/>
        <v>6.853698211776174</v>
      </c>
      <c r="H20" s="3">
        <f t="shared" si="5"/>
        <v>7.8597385661971462</v>
      </c>
      <c r="I20" s="3">
        <f t="shared" si="6"/>
        <v>7.1205739312058496</v>
      </c>
      <c r="J20">
        <f t="shared" si="7"/>
        <v>7.8597385661971462</v>
      </c>
      <c r="K20" s="1">
        <f t="shared" si="1"/>
        <v>0</v>
      </c>
      <c r="L20" s="1">
        <f t="shared" si="2"/>
        <v>1</v>
      </c>
      <c r="M20" s="1">
        <f t="shared" si="3"/>
        <v>0</v>
      </c>
    </row>
    <row r="21" spans="1:13" x14ac:dyDescent="0.25">
      <c r="A21" s="3">
        <v>19</v>
      </c>
      <c r="B21" s="3">
        <v>2260000</v>
      </c>
      <c r="C21" s="3">
        <v>820000</v>
      </c>
      <c r="D21" s="3">
        <v>551000</v>
      </c>
      <c r="F21" s="3">
        <v>19</v>
      </c>
      <c r="G21" s="3">
        <f t="shared" si="4"/>
        <v>6.3541084391474003</v>
      </c>
      <c r="H21" s="3">
        <f t="shared" si="5"/>
        <v>5.9138138523837158</v>
      </c>
      <c r="I21" s="3">
        <f t="shared" si="6"/>
        <v>5.7411515988517845</v>
      </c>
      <c r="J21">
        <f t="shared" si="7"/>
        <v>6.3541084391474003</v>
      </c>
      <c r="K21" s="1">
        <f t="shared" si="1"/>
        <v>1</v>
      </c>
      <c r="L21" s="1">
        <f t="shared" si="2"/>
        <v>0</v>
      </c>
      <c r="M21" s="1">
        <f t="shared" si="3"/>
        <v>0</v>
      </c>
    </row>
    <row r="22" spans="1:13" x14ac:dyDescent="0.25">
      <c r="A22" s="3">
        <v>20</v>
      </c>
      <c r="B22" s="3">
        <v>3480000</v>
      </c>
      <c r="C22" s="3">
        <v>3480000</v>
      </c>
      <c r="D22" s="3">
        <v>1420000</v>
      </c>
      <c r="F22" s="3">
        <v>20</v>
      </c>
      <c r="G22" s="3">
        <f t="shared" si="4"/>
        <v>6.5415792439465799</v>
      </c>
      <c r="H22" s="3">
        <f t="shared" si="5"/>
        <v>6.5415792439465799</v>
      </c>
      <c r="I22" s="3">
        <f t="shared" si="6"/>
        <v>6.1522883443830558</v>
      </c>
      <c r="J22">
        <f t="shared" si="7"/>
        <v>6.5415792439465799</v>
      </c>
      <c r="K22" s="1">
        <f t="shared" si="1"/>
        <v>1</v>
      </c>
      <c r="L22" s="1">
        <f t="shared" si="2"/>
        <v>1</v>
      </c>
      <c r="M22" s="1">
        <f t="shared" si="3"/>
        <v>0</v>
      </c>
    </row>
    <row r="23" spans="1:13" x14ac:dyDescent="0.25">
      <c r="A23" s="3">
        <v>21</v>
      </c>
      <c r="B23" s="3">
        <v>27200000</v>
      </c>
      <c r="C23" s="3">
        <v>40700000</v>
      </c>
      <c r="D23" s="3">
        <v>9490000</v>
      </c>
      <c r="F23" s="3">
        <v>21</v>
      </c>
      <c r="G23" s="3">
        <f t="shared" si="4"/>
        <v>7.4345689040341982</v>
      </c>
      <c r="H23" s="3">
        <f t="shared" si="5"/>
        <v>7.6095944092252203</v>
      </c>
      <c r="I23" s="3">
        <f t="shared" si="6"/>
        <v>6.9772662124272911</v>
      </c>
      <c r="J23">
        <f t="shared" si="7"/>
        <v>7.6095944092252203</v>
      </c>
      <c r="K23" s="1">
        <f t="shared" si="1"/>
        <v>0</v>
      </c>
      <c r="L23" s="1">
        <f t="shared" si="2"/>
        <v>1</v>
      </c>
      <c r="M23" s="1">
        <f t="shared" si="3"/>
        <v>0</v>
      </c>
    </row>
    <row r="24" spans="1:13" x14ac:dyDescent="0.25">
      <c r="A24" s="3">
        <v>22</v>
      </c>
      <c r="B24" s="3">
        <v>327000</v>
      </c>
      <c r="C24" s="3">
        <v>7870000</v>
      </c>
      <c r="D24" s="3">
        <v>7310000</v>
      </c>
      <c r="F24" s="3">
        <v>22</v>
      </c>
      <c r="G24" s="3">
        <f t="shared" si="4"/>
        <v>5.5145477526602855</v>
      </c>
      <c r="H24" s="3">
        <f t="shared" si="5"/>
        <v>6.8959747323590639</v>
      </c>
      <c r="I24" s="3">
        <f t="shared" si="6"/>
        <v>6.8639173769578594</v>
      </c>
      <c r="J24">
        <f t="shared" si="7"/>
        <v>6.8959747323590639</v>
      </c>
      <c r="K24" s="1">
        <f t="shared" si="1"/>
        <v>0</v>
      </c>
      <c r="L24" s="1">
        <f t="shared" si="2"/>
        <v>1</v>
      </c>
      <c r="M24" s="1">
        <f t="shared" si="3"/>
        <v>0</v>
      </c>
    </row>
    <row r="25" spans="1:13" x14ac:dyDescent="0.25">
      <c r="A25" s="3">
        <v>23</v>
      </c>
      <c r="B25" s="3">
        <v>1940000</v>
      </c>
      <c r="C25" s="3">
        <v>295000</v>
      </c>
      <c r="D25" s="3">
        <v>259000</v>
      </c>
      <c r="F25" s="3">
        <v>23</v>
      </c>
      <c r="G25" s="3">
        <f t="shared" si="4"/>
        <v>6.2878017299302247</v>
      </c>
      <c r="H25" s="3">
        <f t="shared" si="5"/>
        <v>5.4698220159781625</v>
      </c>
      <c r="I25" s="3">
        <f t="shared" si="6"/>
        <v>5.413299764081251</v>
      </c>
      <c r="J25">
        <f t="shared" si="7"/>
        <v>6.2878017299302247</v>
      </c>
      <c r="K25" s="1">
        <f t="shared" si="1"/>
        <v>1</v>
      </c>
      <c r="L25" s="1">
        <f t="shared" si="2"/>
        <v>0</v>
      </c>
      <c r="M25" s="1">
        <f t="shared" si="3"/>
        <v>0</v>
      </c>
    </row>
    <row r="26" spans="1:13" x14ac:dyDescent="0.25">
      <c r="A26" s="3">
        <v>24</v>
      </c>
      <c r="B26" s="3">
        <v>756000</v>
      </c>
      <c r="C26" s="3">
        <v>6600000</v>
      </c>
      <c r="D26" s="3">
        <v>5420000</v>
      </c>
      <c r="F26" s="3">
        <v>24</v>
      </c>
      <c r="G26" s="3">
        <f t="shared" si="4"/>
        <v>5.8785217955012063</v>
      </c>
      <c r="H26" s="3">
        <f t="shared" si="5"/>
        <v>6.8195439355418683</v>
      </c>
      <c r="I26" s="3">
        <f t="shared" si="6"/>
        <v>6.7339992865383858</v>
      </c>
      <c r="J26">
        <f t="shared" si="7"/>
        <v>6.8195439355418683</v>
      </c>
      <c r="K26" s="1">
        <f t="shared" si="1"/>
        <v>0</v>
      </c>
      <c r="L26" s="1">
        <f t="shared" si="2"/>
        <v>1</v>
      </c>
      <c r="M26" s="1">
        <f t="shared" si="3"/>
        <v>0</v>
      </c>
    </row>
    <row r="27" spans="1:13" x14ac:dyDescent="0.25">
      <c r="A27" s="3">
        <v>25</v>
      </c>
      <c r="B27" s="3">
        <v>392000</v>
      </c>
      <c r="C27" s="3">
        <v>94600</v>
      </c>
      <c r="D27" s="3">
        <v>95600</v>
      </c>
      <c r="F27" s="3">
        <v>25</v>
      </c>
      <c r="G27" s="3">
        <f t="shared" si="4"/>
        <v>5.5932860670204567</v>
      </c>
      <c r="H27" s="3">
        <f t="shared" si="5"/>
        <v>4.9758911364017919</v>
      </c>
      <c r="I27" s="3">
        <f t="shared" si="6"/>
        <v>4.9804578922760996</v>
      </c>
      <c r="J27">
        <f t="shared" si="7"/>
        <v>5.5932860670204567</v>
      </c>
      <c r="K27" s="1">
        <f t="shared" si="1"/>
        <v>1</v>
      </c>
      <c r="L27" s="1">
        <f t="shared" si="2"/>
        <v>0</v>
      </c>
      <c r="M27" s="1">
        <f t="shared" si="3"/>
        <v>0</v>
      </c>
    </row>
    <row r="28" spans="1:13" x14ac:dyDescent="0.25">
      <c r="A28" s="3">
        <v>26</v>
      </c>
      <c r="B28" s="3">
        <v>1240000</v>
      </c>
      <c r="C28" s="3">
        <v>1300000</v>
      </c>
      <c r="D28" s="3">
        <v>1260000</v>
      </c>
      <c r="F28" s="3">
        <v>26</v>
      </c>
      <c r="G28" s="3">
        <f t="shared" si="4"/>
        <v>6.0934216851622347</v>
      </c>
      <c r="H28" s="3">
        <f t="shared" si="5"/>
        <v>6.1139433523068361</v>
      </c>
      <c r="I28" s="3">
        <f t="shared" si="6"/>
        <v>6.1003705451175625</v>
      </c>
      <c r="J28">
        <f t="shared" si="7"/>
        <v>6.1139433523068361</v>
      </c>
      <c r="K28" s="1">
        <f t="shared" si="1"/>
        <v>0</v>
      </c>
      <c r="L28" s="1">
        <f t="shared" si="2"/>
        <v>1</v>
      </c>
      <c r="M28" s="1">
        <f t="shared" si="3"/>
        <v>0</v>
      </c>
    </row>
    <row r="29" spans="1:13" x14ac:dyDescent="0.25">
      <c r="A29" s="3">
        <v>27</v>
      </c>
      <c r="B29" s="3">
        <v>13300000</v>
      </c>
      <c r="C29" s="3">
        <v>26700000</v>
      </c>
      <c r="D29" s="3">
        <v>17000000</v>
      </c>
      <c r="F29" s="3">
        <v>27</v>
      </c>
      <c r="G29" s="3">
        <f t="shared" si="4"/>
        <v>7.123851640967084</v>
      </c>
      <c r="H29" s="3">
        <f t="shared" si="5"/>
        <v>7.426511261364575</v>
      </c>
      <c r="I29" s="3">
        <f t="shared" si="6"/>
        <v>7.2304489213782723</v>
      </c>
      <c r="J29">
        <f t="shared" si="7"/>
        <v>7.426511261364575</v>
      </c>
      <c r="K29" s="1">
        <f t="shared" si="1"/>
        <v>0</v>
      </c>
      <c r="L29" s="1">
        <f t="shared" si="2"/>
        <v>1</v>
      </c>
      <c r="M29" s="1">
        <f t="shared" si="3"/>
        <v>0</v>
      </c>
    </row>
    <row r="30" spans="1:13" x14ac:dyDescent="0.25">
      <c r="A30" s="3">
        <v>28</v>
      </c>
      <c r="B30" s="3">
        <v>21000</v>
      </c>
      <c r="C30" s="3">
        <v>16000</v>
      </c>
      <c r="D30" s="3">
        <v>2210</v>
      </c>
      <c r="F30" s="3">
        <v>28</v>
      </c>
      <c r="G30" s="3">
        <f t="shared" si="4"/>
        <v>4.3222192947339186</v>
      </c>
      <c r="H30" s="3">
        <f t="shared" si="5"/>
        <v>4.2041199826559241</v>
      </c>
      <c r="I30" s="3">
        <f t="shared" si="6"/>
        <v>3.3443922736851102</v>
      </c>
      <c r="J30">
        <f t="shared" si="7"/>
        <v>4.3222192947339186</v>
      </c>
      <c r="K30" s="1">
        <f t="shared" si="1"/>
        <v>1</v>
      </c>
      <c r="L30" s="1">
        <f t="shared" si="2"/>
        <v>0</v>
      </c>
      <c r="M30" s="1">
        <f t="shared" si="3"/>
        <v>0</v>
      </c>
    </row>
    <row r="31" spans="1:13" x14ac:dyDescent="0.25">
      <c r="A31" s="3">
        <v>29</v>
      </c>
      <c r="B31" s="3">
        <v>171000000</v>
      </c>
      <c r="C31" s="3">
        <v>74400000</v>
      </c>
      <c r="D31" s="3">
        <v>106000000</v>
      </c>
      <c r="F31" s="3">
        <v>29</v>
      </c>
      <c r="G31" s="3">
        <f t="shared" si="4"/>
        <v>8.2329961103921523</v>
      </c>
      <c r="H31" s="3">
        <f t="shared" si="5"/>
        <v>7.8715729355458786</v>
      </c>
      <c r="I31" s="3">
        <f t="shared" si="6"/>
        <v>8.0253058652647695</v>
      </c>
      <c r="J31">
        <f t="shared" si="7"/>
        <v>8.2329961103921523</v>
      </c>
      <c r="K31" s="1">
        <f t="shared" si="1"/>
        <v>1</v>
      </c>
      <c r="L31" s="1">
        <f t="shared" si="2"/>
        <v>0</v>
      </c>
      <c r="M31" s="1">
        <f t="shared" si="3"/>
        <v>0</v>
      </c>
    </row>
    <row r="32" spans="1:13" x14ac:dyDescent="0.25">
      <c r="A32" s="3">
        <v>30</v>
      </c>
      <c r="B32" s="3">
        <v>8850000</v>
      </c>
      <c r="C32" s="3">
        <v>2800000</v>
      </c>
      <c r="D32" s="3">
        <v>1280000</v>
      </c>
      <c r="F32" s="3">
        <v>30</v>
      </c>
      <c r="G32" s="3">
        <f t="shared" si="4"/>
        <v>6.9469432706978251</v>
      </c>
      <c r="H32" s="3">
        <f t="shared" si="5"/>
        <v>6.4471580313422185</v>
      </c>
      <c r="I32" s="3">
        <f t="shared" si="6"/>
        <v>6.1072099696478679</v>
      </c>
      <c r="J32">
        <f t="shared" si="7"/>
        <v>6.9469432706978251</v>
      </c>
      <c r="K32" s="1">
        <f t="shared" si="1"/>
        <v>1</v>
      </c>
      <c r="L32" s="1">
        <f t="shared" si="2"/>
        <v>0</v>
      </c>
      <c r="M32" s="1">
        <f t="shared" si="3"/>
        <v>0</v>
      </c>
    </row>
    <row r="33" spans="1:13" x14ac:dyDescent="0.25">
      <c r="A33" s="3">
        <v>31</v>
      </c>
      <c r="B33" s="3">
        <v>465000</v>
      </c>
      <c r="C33" s="3">
        <v>84500</v>
      </c>
      <c r="D33" s="3">
        <v>84000</v>
      </c>
      <c r="F33" s="3">
        <v>31</v>
      </c>
      <c r="G33" s="3">
        <f t="shared" si="4"/>
        <v>5.6674529528899535</v>
      </c>
      <c r="H33" s="3">
        <f t="shared" si="5"/>
        <v>4.9268567089496917</v>
      </c>
      <c r="I33" s="3">
        <f t="shared" si="6"/>
        <v>4.9242792860618811</v>
      </c>
      <c r="J33">
        <f t="shared" si="7"/>
        <v>5.6674529528899535</v>
      </c>
      <c r="K33" s="1">
        <f t="shared" si="1"/>
        <v>1</v>
      </c>
      <c r="L33" s="1">
        <f t="shared" si="2"/>
        <v>0</v>
      </c>
      <c r="M33" s="1">
        <f t="shared" si="3"/>
        <v>0</v>
      </c>
    </row>
    <row r="34" spans="1:13" x14ac:dyDescent="0.25">
      <c r="A34" s="3">
        <v>32</v>
      </c>
      <c r="B34" s="3">
        <v>27600000</v>
      </c>
      <c r="C34" s="3">
        <v>49300000</v>
      </c>
      <c r="D34" s="3">
        <v>27800000</v>
      </c>
      <c r="F34" s="3">
        <v>32</v>
      </c>
      <c r="G34" s="3">
        <f t="shared" si="4"/>
        <v>7.4409090820652173</v>
      </c>
      <c r="H34" s="3">
        <f t="shared" si="5"/>
        <v>7.6928469192772297</v>
      </c>
      <c r="I34" s="3">
        <f t="shared" si="6"/>
        <v>7.4440447959180744</v>
      </c>
      <c r="J34">
        <f t="shared" si="7"/>
        <v>7.6928469192772297</v>
      </c>
      <c r="K34" s="1">
        <f t="shared" si="1"/>
        <v>0</v>
      </c>
      <c r="L34" s="1">
        <f t="shared" si="2"/>
        <v>1</v>
      </c>
      <c r="M34" s="1">
        <f t="shared" si="3"/>
        <v>0</v>
      </c>
    </row>
    <row r="35" spans="1:13" x14ac:dyDescent="0.25">
      <c r="A35" s="3">
        <v>33</v>
      </c>
      <c r="B35" s="3">
        <v>11100000</v>
      </c>
      <c r="C35" s="3">
        <v>43900000</v>
      </c>
      <c r="D35" s="3">
        <v>17400000</v>
      </c>
      <c r="F35" s="3">
        <v>33</v>
      </c>
      <c r="G35" s="3">
        <f t="shared" si="4"/>
        <v>7.0453229787866576</v>
      </c>
      <c r="H35" s="3">
        <f t="shared" si="5"/>
        <v>7.64246452024212</v>
      </c>
      <c r="I35" s="3">
        <f t="shared" si="6"/>
        <v>7.2405492482825986</v>
      </c>
      <c r="J35">
        <f t="shared" si="7"/>
        <v>7.64246452024212</v>
      </c>
      <c r="K35" s="1">
        <f t="shared" si="1"/>
        <v>0</v>
      </c>
      <c r="L35" s="1">
        <f t="shared" si="2"/>
        <v>1</v>
      </c>
      <c r="M35" s="1">
        <f t="shared" si="3"/>
        <v>0</v>
      </c>
    </row>
    <row r="36" spans="1:13" x14ac:dyDescent="0.25">
      <c r="A36" s="3">
        <v>34</v>
      </c>
      <c r="B36" s="3">
        <v>63200000</v>
      </c>
      <c r="C36" s="3">
        <v>9440000</v>
      </c>
      <c r="D36" s="3">
        <v>18700000</v>
      </c>
      <c r="F36" s="3">
        <v>34</v>
      </c>
      <c r="G36" s="3">
        <f t="shared" si="4"/>
        <v>7.8007170782823847</v>
      </c>
      <c r="H36" s="3">
        <f t="shared" si="5"/>
        <v>6.9749719942980688</v>
      </c>
      <c r="I36" s="3">
        <f t="shared" si="6"/>
        <v>7.2718416065364977</v>
      </c>
      <c r="J36">
        <f t="shared" si="7"/>
        <v>7.8007170782823847</v>
      </c>
      <c r="K36" s="1">
        <f t="shared" si="1"/>
        <v>1</v>
      </c>
      <c r="L36" s="1">
        <f t="shared" si="2"/>
        <v>0</v>
      </c>
      <c r="M36" s="1">
        <f t="shared" si="3"/>
        <v>0</v>
      </c>
    </row>
    <row r="37" spans="1:13" x14ac:dyDescent="0.25">
      <c r="A37" s="3">
        <v>35</v>
      </c>
      <c r="B37" s="3">
        <v>4120</v>
      </c>
      <c r="C37" s="3">
        <v>1970</v>
      </c>
      <c r="D37" s="3">
        <v>1210</v>
      </c>
      <c r="F37" s="3">
        <v>35</v>
      </c>
      <c r="G37" s="3">
        <f t="shared" si="4"/>
        <v>3.6148972160331341</v>
      </c>
      <c r="H37" s="3">
        <f t="shared" si="5"/>
        <v>3.2944662261615929</v>
      </c>
      <c r="I37" s="3">
        <f t="shared" si="6"/>
        <v>3.0827853703164494</v>
      </c>
      <c r="J37">
        <f t="shared" si="7"/>
        <v>3.6148972160331341</v>
      </c>
      <c r="K37" s="1">
        <f t="shared" si="1"/>
        <v>1</v>
      </c>
      <c r="L37" s="1">
        <f t="shared" si="2"/>
        <v>0</v>
      </c>
      <c r="M37" s="1">
        <f t="shared" si="3"/>
        <v>0</v>
      </c>
    </row>
    <row r="38" spans="1:13" x14ac:dyDescent="0.25">
      <c r="A38" s="3">
        <v>36</v>
      </c>
      <c r="B38" s="3">
        <v>65600</v>
      </c>
      <c r="C38" s="3">
        <v>546000</v>
      </c>
      <c r="D38" s="3">
        <v>163000</v>
      </c>
      <c r="F38" s="3">
        <v>36</v>
      </c>
      <c r="G38" s="3">
        <f t="shared" si="4"/>
        <v>4.8169038393756596</v>
      </c>
      <c r="H38" s="3">
        <f t="shared" si="5"/>
        <v>5.7371926427047368</v>
      </c>
      <c r="I38" s="3">
        <f t="shared" si="6"/>
        <v>5.2121876044039572</v>
      </c>
      <c r="J38">
        <f t="shared" si="7"/>
        <v>5.7371926427047368</v>
      </c>
      <c r="K38" s="1">
        <f t="shared" si="1"/>
        <v>0</v>
      </c>
      <c r="L38" s="1">
        <f t="shared" si="2"/>
        <v>1</v>
      </c>
      <c r="M38" s="1">
        <f t="shared" si="3"/>
        <v>0</v>
      </c>
    </row>
    <row r="39" spans="1:13" x14ac:dyDescent="0.25">
      <c r="A39" s="3">
        <v>37</v>
      </c>
      <c r="B39" s="3">
        <v>59700000</v>
      </c>
      <c r="C39" s="3">
        <v>13700000</v>
      </c>
      <c r="D39" s="3">
        <v>13000000</v>
      </c>
      <c r="F39" s="3">
        <v>37</v>
      </c>
      <c r="G39" s="3">
        <f t="shared" si="4"/>
        <v>7.775974331129369</v>
      </c>
      <c r="H39" s="3">
        <f t="shared" si="5"/>
        <v>7.1367205671564067</v>
      </c>
      <c r="I39" s="3">
        <f t="shared" si="6"/>
        <v>7.1139433523068361</v>
      </c>
      <c r="J39">
        <f t="shared" si="7"/>
        <v>7.775974331129369</v>
      </c>
      <c r="K39" s="1">
        <f t="shared" si="1"/>
        <v>1</v>
      </c>
      <c r="L39" s="1">
        <f t="shared" si="2"/>
        <v>0</v>
      </c>
      <c r="M39" s="1">
        <f t="shared" si="3"/>
        <v>0</v>
      </c>
    </row>
    <row r="40" spans="1:13" x14ac:dyDescent="0.25">
      <c r="A40" s="3">
        <v>38</v>
      </c>
      <c r="B40" s="3">
        <v>84200000</v>
      </c>
      <c r="C40" s="3">
        <v>28300000</v>
      </c>
      <c r="D40" s="3">
        <v>28100000</v>
      </c>
      <c r="F40" s="3">
        <v>38</v>
      </c>
      <c r="G40" s="3">
        <f t="shared" si="4"/>
        <v>7.9253120914996478</v>
      </c>
      <c r="H40" s="3">
        <f t="shared" si="5"/>
        <v>7.4517864355242898</v>
      </c>
      <c r="I40" s="3">
        <f t="shared" si="6"/>
        <v>7.4487063199050789</v>
      </c>
      <c r="J40">
        <f t="shared" si="7"/>
        <v>7.9253120914996478</v>
      </c>
      <c r="K40" s="1">
        <f t="shared" si="1"/>
        <v>1</v>
      </c>
      <c r="L40" s="1">
        <f t="shared" si="2"/>
        <v>0</v>
      </c>
      <c r="M40" s="1">
        <f t="shared" si="3"/>
        <v>0</v>
      </c>
    </row>
    <row r="41" spans="1:13" x14ac:dyDescent="0.25">
      <c r="A41" s="3">
        <v>39</v>
      </c>
      <c r="B41" s="3">
        <v>328000</v>
      </c>
      <c r="C41" s="3">
        <v>44800</v>
      </c>
      <c r="D41" s="3">
        <v>44400</v>
      </c>
      <c r="F41" s="3">
        <v>39</v>
      </c>
      <c r="G41" s="3">
        <f t="shared" si="4"/>
        <v>5.5158738437116783</v>
      </c>
      <c r="H41" s="3">
        <f t="shared" si="5"/>
        <v>4.6512780139981436</v>
      </c>
      <c r="I41" s="3">
        <f t="shared" si="6"/>
        <v>4.6473829701146192</v>
      </c>
      <c r="J41">
        <f t="shared" si="7"/>
        <v>5.5158738437116783</v>
      </c>
      <c r="K41" s="1">
        <f t="shared" si="1"/>
        <v>1</v>
      </c>
      <c r="L41" s="1">
        <f t="shared" si="2"/>
        <v>0</v>
      </c>
      <c r="M41" s="1">
        <f t="shared" si="3"/>
        <v>0</v>
      </c>
    </row>
    <row r="42" spans="1:13" x14ac:dyDescent="0.25">
      <c r="A42" s="3">
        <v>40</v>
      </c>
      <c r="B42" s="3">
        <v>412000000</v>
      </c>
      <c r="C42" s="3">
        <v>131000000</v>
      </c>
      <c r="D42" s="3">
        <v>118000000</v>
      </c>
      <c r="F42" s="38">
        <v>40</v>
      </c>
      <c r="G42" s="38">
        <f t="shared" si="4"/>
        <v>8.6148972160331336</v>
      </c>
      <c r="H42" s="38">
        <f t="shared" si="5"/>
        <v>8.1172712956557636</v>
      </c>
      <c r="I42" s="38">
        <f t="shared" si="6"/>
        <v>8.0718820073061242</v>
      </c>
      <c r="J42">
        <f t="shared" si="7"/>
        <v>8.6148972160331336</v>
      </c>
      <c r="K42" s="39">
        <f t="shared" si="1"/>
        <v>1</v>
      </c>
      <c r="L42" s="39">
        <f t="shared" si="2"/>
        <v>0</v>
      </c>
      <c r="M42" s="39">
        <f t="shared" si="3"/>
        <v>0</v>
      </c>
    </row>
    <row r="43" spans="1:13" x14ac:dyDescent="0.25">
      <c r="F43" s="60" t="s">
        <v>67</v>
      </c>
      <c r="G43" s="61"/>
      <c r="H43" s="61"/>
      <c r="I43" s="62"/>
      <c r="J43" s="32"/>
      <c r="K43" s="32">
        <f>SUM(K3:K42)</f>
        <v>17</v>
      </c>
      <c r="L43" s="32">
        <f>SUM(L3:L42)</f>
        <v>20</v>
      </c>
      <c r="M43" s="32">
        <f>SUM(M3:M42)</f>
        <v>4</v>
      </c>
    </row>
  </sheetData>
  <mergeCells count="5">
    <mergeCell ref="A1:D1"/>
    <mergeCell ref="F1:I1"/>
    <mergeCell ref="O1:P1"/>
    <mergeCell ref="K1:M1"/>
    <mergeCell ref="F43:I4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Quality</vt:lpstr>
      <vt:lpstr>Speed</vt:lpstr>
      <vt:lpstr>First Click</vt:lpstr>
      <vt:lpstr>Search Counts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2016-10-22T20:50:25Z</dcterms:modified>
</cp:coreProperties>
</file>